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E47" s="1"/>
  <c r="C34"/>
  <c r="C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<sst xmlns="http://schemas.openxmlformats.org/spreadsheetml/2006/main" count="66" uniqueCount="41">
  <si>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</si>
  <si>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</si>
  <si>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</si>
  <si>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</si>
  <si>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MARCH 2010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</si>
  <si>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</si>
  <si>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</si>
  <si>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</si>
  <si>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</si>
  <si>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</si>
  <si>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</si>
  <si>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</si>
  <si>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</si>
  <si>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</si>
  <si>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</si>
  <si>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</si>
  <si>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</si>
  <si>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</si>
  <si>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</si>
  <si>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</si>
  <si>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</si>
  <si>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</si>
  <si>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</si>
  <si>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</si>
  <si>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</si>
  <si>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</si>
  <si>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</si>
  <si>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</si>
  <si>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</si>
  <si>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</si>
  <si>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</si>
  <si>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</si>
  <si>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</si>
  <si>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</si>
  <si>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2009 -  MARCH 31, 2010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</si>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</sst>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9"/>
      <color rgb="FFFF000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3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0" fillId="0" borderId="0" xfId="0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7" fontId="14" fillId="0" borderId="0" xfId="1" applyNumberFormat="1" applyFont="1"/>
    <xf numFmtId="164" fontId="15" fillId="0" borderId="0" xfId="0" applyFont="1"/>
    <xf numFmtId="164" fontId="15" fillId="0" borderId="0" xfId="0" applyFont="1" applyFill="1"/>
    <xf numFmtId="9" fontId="14" fillId="0" borderId="0" xfId="3" applyFont="1"/>
    <xf numFmtId="164" fontId="16" fillId="0" borderId="0" xfId="0" applyFont="1"/>
    <xf numFmtId="164" fontId="3" fillId="0" borderId="0" xfId="0" applyFont="1"/>
    <xf numFmtId="164" fontId="17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8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38" fontId="3" fillId="0" borderId="0" xfId="1" applyNumberFormat="1" applyFont="1" applyFill="1"/>
    <xf numFmtId="9" fontId="14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>
      <selection activeCell="A11" sqref="A11"/>
    </sheetView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8" style="8" customWidth="1"/>
    <col min="6" max="6" width="12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31</v>
      </c>
      <c r="D8" s="38">
        <v>115882</v>
      </c>
      <c r="E8" s="39">
        <v>8175965.75</v>
      </c>
      <c r="F8" s="40">
        <f>E8*0.215</f>
        <v>1757832.63625</v>
      </c>
      <c r="G8" s="39">
        <v>9037253.7300000004</v>
      </c>
      <c r="H8" s="41">
        <v>8432858.5700000003</v>
      </c>
    </row>
    <row r="9" spans="1:11" ht="15.75" customHeight="1">
      <c r="A9" s="42" t="s">
        <v>19</v>
      </c>
      <c r="B9" s="43">
        <v>36880</v>
      </c>
      <c r="C9" s="44">
        <f>C8</f>
        <v>31</v>
      </c>
      <c r="D9" s="38">
        <v>290023</v>
      </c>
      <c r="E9" s="45">
        <v>13126938.76</v>
      </c>
      <c r="F9" s="46">
        <f>E9*0.215</f>
        <v>2822291.8333999999</v>
      </c>
      <c r="G9" s="45">
        <v>13344851.68</v>
      </c>
      <c r="H9" s="47">
        <v>14073641.939999999</v>
      </c>
    </row>
    <row r="10" spans="1:11" ht="15.75" customHeight="1">
      <c r="A10" s="42" t="s">
        <v>20</v>
      </c>
      <c r="B10" s="43">
        <v>34524</v>
      </c>
      <c r="C10" s="44">
        <f t="shared" ref="C10:C19" si="0">C9</f>
        <v>31</v>
      </c>
      <c r="D10" s="38">
        <v>191920</v>
      </c>
      <c r="E10" s="45">
        <v>20688772.460000001</v>
      </c>
      <c r="F10" s="46">
        <f t="shared" ref="F10:F19" si="1">E10*0.215</f>
        <v>4448086.0789000001</v>
      </c>
      <c r="G10" s="45">
        <v>20633600.370000001</v>
      </c>
      <c r="H10" s="47">
        <v>20956843.870000001</v>
      </c>
    </row>
    <row r="11" spans="1:11" ht="15.75" customHeight="1">
      <c r="A11" s="42" t="s">
        <v>21</v>
      </c>
      <c r="B11" s="43">
        <v>34474</v>
      </c>
      <c r="C11" s="44">
        <f t="shared" si="0"/>
        <v>31</v>
      </c>
      <c r="D11" s="38">
        <v>133344</v>
      </c>
      <c r="E11" s="45">
        <v>7970840.3099999996</v>
      </c>
      <c r="F11" s="46">
        <f t="shared" si="1"/>
        <v>1713730.6666499998</v>
      </c>
      <c r="G11" s="45">
        <v>7749294.0099999998</v>
      </c>
      <c r="H11" s="47">
        <v>8055532.46</v>
      </c>
    </row>
    <row r="12" spans="1:11" ht="15.75" customHeight="1">
      <c r="A12" s="42" t="s">
        <v>22</v>
      </c>
      <c r="B12" s="43">
        <v>38127</v>
      </c>
      <c r="C12" s="44">
        <f t="shared" si="0"/>
        <v>31</v>
      </c>
      <c r="D12" s="38">
        <v>160515</v>
      </c>
      <c r="E12" s="45">
        <v>10729512.68</v>
      </c>
      <c r="F12" s="46">
        <f t="shared" si="1"/>
        <v>2306845.2261999999</v>
      </c>
      <c r="G12" s="45">
        <v>10816828.060000001</v>
      </c>
      <c r="H12" s="47">
        <v>10774412.710000001</v>
      </c>
    </row>
    <row r="13" spans="1:11" ht="15.75" customHeight="1">
      <c r="A13" s="48" t="s">
        <v>23</v>
      </c>
      <c r="B13" s="49">
        <v>35258</v>
      </c>
      <c r="C13" s="50">
        <f t="shared" si="0"/>
        <v>31</v>
      </c>
      <c r="D13" s="51">
        <v>144372</v>
      </c>
      <c r="E13" s="52">
        <v>10468067.27</v>
      </c>
      <c r="F13" s="53">
        <f t="shared" si="1"/>
        <v>2250634.4630499999</v>
      </c>
      <c r="G13" s="52">
        <v>10761360.300000001</v>
      </c>
      <c r="H13" s="54">
        <v>11452117.15</v>
      </c>
    </row>
    <row r="14" spans="1:11" ht="15.75" customHeight="1">
      <c r="A14" s="48" t="s">
        <v>24</v>
      </c>
      <c r="B14" s="49">
        <v>34909</v>
      </c>
      <c r="C14" s="50">
        <f t="shared" si="0"/>
        <v>31</v>
      </c>
      <c r="D14" s="51">
        <v>40174</v>
      </c>
      <c r="E14" s="52">
        <v>1341564.6499999999</v>
      </c>
      <c r="F14" s="53">
        <f t="shared" si="1"/>
        <v>288436.39974999998</v>
      </c>
      <c r="G14" s="52">
        <v>1275952.29</v>
      </c>
      <c r="H14" s="54">
        <v>2092504.38</v>
      </c>
    </row>
    <row r="15" spans="1:11" ht="15.75" customHeight="1">
      <c r="A15" s="48" t="s">
        <v>25</v>
      </c>
      <c r="B15" s="49">
        <v>38495</v>
      </c>
      <c r="C15" s="50">
        <f t="shared" si="0"/>
        <v>31</v>
      </c>
      <c r="D15" s="51">
        <v>408274</v>
      </c>
      <c r="E15" s="52">
        <v>28063981.559999999</v>
      </c>
      <c r="F15" s="53">
        <f t="shared" si="1"/>
        <v>6033756.0353999995</v>
      </c>
      <c r="G15" s="52">
        <v>27488145.140000001</v>
      </c>
      <c r="H15" s="54">
        <v>28794012.800000001</v>
      </c>
    </row>
    <row r="16" spans="1:11" ht="15.75" customHeight="1">
      <c r="A16" s="42" t="s">
        <v>26</v>
      </c>
      <c r="B16" s="43">
        <v>39218</v>
      </c>
      <c r="C16" s="44">
        <f t="shared" si="0"/>
        <v>31</v>
      </c>
      <c r="D16" s="38">
        <v>53035</v>
      </c>
      <c r="E16" s="45">
        <v>4327922.1399999997</v>
      </c>
      <c r="F16" s="46">
        <f t="shared" si="1"/>
        <v>930503.26009999996</v>
      </c>
      <c r="G16" s="45">
        <v>4538500.53</v>
      </c>
      <c r="H16" s="47">
        <v>4599640.99</v>
      </c>
    </row>
    <row r="17" spans="1:14" ht="15" customHeight="1">
      <c r="A17" s="42" t="s">
        <v>27</v>
      </c>
      <c r="B17" s="43">
        <v>34552</v>
      </c>
      <c r="C17" s="44">
        <f t="shared" si="0"/>
        <v>31</v>
      </c>
      <c r="D17" s="38">
        <v>154691</v>
      </c>
      <c r="E17" s="45">
        <v>12124860.76</v>
      </c>
      <c r="F17" s="46">
        <f t="shared" si="1"/>
        <v>2606845.0633999999</v>
      </c>
      <c r="G17" s="45">
        <v>12725310.779999999</v>
      </c>
      <c r="H17" s="47">
        <v>12877155.380000001</v>
      </c>
    </row>
    <row r="18" spans="1:14" ht="15.75" customHeight="1">
      <c r="A18" s="42" t="s">
        <v>28</v>
      </c>
      <c r="B18" s="43">
        <v>34582</v>
      </c>
      <c r="C18" s="44">
        <f t="shared" si="0"/>
        <v>31</v>
      </c>
      <c r="D18" s="38">
        <v>95960</v>
      </c>
      <c r="E18" s="45">
        <v>8672312.2699999996</v>
      </c>
      <c r="F18" s="46">
        <f t="shared" si="1"/>
        <v>1864547.13805</v>
      </c>
      <c r="G18" s="45">
        <v>8939084.2100000009</v>
      </c>
      <c r="H18" s="47">
        <v>9115280.4600000009</v>
      </c>
    </row>
    <row r="19" spans="1:14" ht="15.75" customHeight="1">
      <c r="A19" s="48" t="s">
        <v>29</v>
      </c>
      <c r="B19" s="49">
        <v>34607</v>
      </c>
      <c r="C19" s="50">
        <f t="shared" si="0"/>
        <v>31</v>
      </c>
      <c r="D19" s="51">
        <v>70832</v>
      </c>
      <c r="E19" s="52">
        <v>6130207.7199999997</v>
      </c>
      <c r="F19" s="53">
        <f t="shared" si="1"/>
        <v>1317994.6598</v>
      </c>
      <c r="G19" s="52">
        <v>6348972.4800000004</v>
      </c>
      <c r="H19" s="54">
        <v>7090538.5300000003</v>
      </c>
    </row>
    <row r="20" spans="1:14" ht="15.75" customHeight="1" thickBot="1">
      <c r="A20" s="55" t="s">
        <v>30</v>
      </c>
      <c r="B20" s="56">
        <v>34696</v>
      </c>
      <c r="C20" s="50">
        <f>C9</f>
        <v>31</v>
      </c>
      <c r="D20" s="51">
        <v>99436</v>
      </c>
      <c r="E20" s="52">
        <v>10622978.289999999</v>
      </c>
      <c r="F20" s="53">
        <f>E20*0.215</f>
        <v>2283940.3323499998</v>
      </c>
      <c r="G20" s="52">
        <v>11372392.630000001</v>
      </c>
      <c r="H20" s="54">
        <v>11761260.960000001</v>
      </c>
    </row>
    <row r="21" spans="1:14" ht="18" customHeight="1" thickBot="1">
      <c r="A21" s="57" t="s">
        <v>31</v>
      </c>
      <c r="B21" s="58" t="s">
        <v>1</v>
      </c>
      <c r="C21" s="59"/>
      <c r="D21" s="60">
        <f>SUM(D8:D20)</f>
        <v>1958458</v>
      </c>
      <c r="E21" s="61">
        <f>SUM(E8:E20)</f>
        <v>142443924.62</v>
      </c>
      <c r="F21" s="61">
        <f>SUM(F8:F20)</f>
        <v>30625443.793299999</v>
      </c>
      <c r="G21" s="62">
        <f>SUM(G8:G20)</f>
        <v>145031546.21000004</v>
      </c>
      <c r="H21" s="61">
        <f>SUM(H8:H20)</f>
        <v>150075800.19999999</v>
      </c>
    </row>
    <row r="22" spans="1:14" ht="12.75">
      <c r="A22" s="63"/>
      <c r="B22" s="64"/>
      <c r="C22" s="65"/>
      <c r="D22" s="66"/>
      <c r="E22" s="67"/>
      <c r="F22" s="67"/>
      <c r="G22" s="67"/>
      <c r="H22" s="67"/>
    </row>
    <row r="23" spans="1:14" s="71" customFormat="1" ht="13.5">
      <c r="A23" s="68"/>
      <c r="B23" s="68"/>
      <c r="C23" s="68"/>
      <c r="D23" s="69"/>
      <c r="E23" s="68"/>
      <c r="F23" s="68"/>
      <c r="G23" s="70"/>
      <c r="H23" s="70"/>
      <c r="I23" s="70"/>
      <c r="J23" s="70"/>
      <c r="K23" s="70"/>
      <c r="L23" s="70"/>
      <c r="M23" s="70"/>
      <c r="N23" s="70"/>
    </row>
    <row r="24" spans="1:14" s="71" customFormat="1" ht="13.5">
      <c r="A24" s="70"/>
      <c r="B24" s="70"/>
      <c r="C24" s="70"/>
      <c r="D24" s="72"/>
      <c r="E24" s="68"/>
      <c r="F24" s="68"/>
      <c r="G24" s="68"/>
      <c r="H24" s="68"/>
      <c r="I24" s="73"/>
      <c r="J24" s="73"/>
      <c r="K24" s="73"/>
      <c r="L24" s="73"/>
      <c r="M24" s="73"/>
      <c r="N24" s="70"/>
    </row>
    <row r="25" spans="1:14" s="71" customFormat="1" ht="13.5">
      <c r="A25" s="68"/>
      <c r="B25" s="68"/>
      <c r="C25" s="68"/>
      <c r="D25" s="74"/>
      <c r="E25" s="68"/>
      <c r="F25" s="68"/>
      <c r="G25" s="68"/>
      <c r="H25" s="68"/>
      <c r="I25" s="73"/>
      <c r="J25" s="73"/>
      <c r="K25" s="73"/>
      <c r="L25" s="73"/>
      <c r="M25" s="73"/>
      <c r="N25" s="70"/>
    </row>
    <row r="26" spans="1:14" ht="12.75">
      <c r="A26" s="75"/>
      <c r="B26"/>
      <c r="C26"/>
      <c r="D26" s="74"/>
      <c r="E26"/>
      <c r="F26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6" t="s">
        <v>34</v>
      </c>
      <c r="D29" s="3"/>
      <c r="E29" s="3"/>
      <c r="F29" s="77"/>
    </row>
    <row r="30" spans="1:14" ht="12.75">
      <c r="A30" s="4"/>
      <c r="B30" s="14" t="s">
        <v>1</v>
      </c>
      <c r="C30" s="78"/>
      <c r="D30" s="5"/>
      <c r="E30" s="4"/>
      <c r="F30" s="79"/>
    </row>
    <row r="31" spans="1:14" ht="13.5" thickBot="1">
      <c r="A31" s="4"/>
      <c r="B31" s="14"/>
      <c r="C31" s="4"/>
      <c r="D31" s="4"/>
      <c r="E31" s="4"/>
      <c r="F31" s="79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79"/>
    </row>
    <row r="33" spans="1:7" ht="14.25" customHeight="1" thickBot="1">
      <c r="A33" s="80" t="s">
        <v>11</v>
      </c>
      <c r="B33" s="28" t="s">
        <v>12</v>
      </c>
      <c r="C33" s="31" t="s">
        <v>14</v>
      </c>
      <c r="D33" s="80" t="s">
        <v>38</v>
      </c>
      <c r="E33" s="31" t="s">
        <v>39</v>
      </c>
      <c r="F33" s="79"/>
    </row>
    <row r="34" spans="1:7" ht="15.75" customHeight="1">
      <c r="A34" s="35" t="s">
        <v>18</v>
      </c>
      <c r="B34" s="36">
        <v>35342</v>
      </c>
      <c r="C34" s="81">
        <f>D8+914798</f>
        <v>1030680</v>
      </c>
      <c r="D34" s="82">
        <v>70096148.930000007</v>
      </c>
      <c r="E34" s="83">
        <f>0.215*D34</f>
        <v>15070672.019950001</v>
      </c>
      <c r="F34" s="84"/>
    </row>
    <row r="35" spans="1:7" ht="15.75" customHeight="1">
      <c r="A35" s="42" t="s">
        <v>19</v>
      </c>
      <c r="B35" s="43">
        <v>36880</v>
      </c>
      <c r="C35" s="83">
        <f>D9+2170273</f>
        <v>2460296</v>
      </c>
      <c r="D35" s="85">
        <v>116173385.87</v>
      </c>
      <c r="E35" s="83">
        <f t="shared" ref="E35:E46" si="2">0.215*D35</f>
        <v>24977277.962050002</v>
      </c>
      <c r="F35" s="84"/>
      <c r="G35" s="18"/>
    </row>
    <row r="36" spans="1:7" ht="15.75" customHeight="1">
      <c r="A36" s="42" t="s">
        <v>20</v>
      </c>
      <c r="B36" s="43">
        <v>34524</v>
      </c>
      <c r="C36" s="83">
        <f>D10+1430420</f>
        <v>1622340</v>
      </c>
      <c r="D36" s="85">
        <v>172943685.52000001</v>
      </c>
      <c r="E36" s="83">
        <f t="shared" si="2"/>
        <v>37182892.386799999</v>
      </c>
      <c r="F36" s="84"/>
    </row>
    <row r="37" spans="1:7" ht="15.75" customHeight="1">
      <c r="A37" s="42" t="s">
        <v>21</v>
      </c>
      <c r="B37" s="43">
        <v>34474</v>
      </c>
      <c r="C37" s="83">
        <f>D11+865516</f>
        <v>998860</v>
      </c>
      <c r="D37" s="85">
        <v>62713378.82</v>
      </c>
      <c r="E37" s="83">
        <f t="shared" si="2"/>
        <v>13483376.4463</v>
      </c>
      <c r="F37" s="84"/>
    </row>
    <row r="38" spans="1:7" ht="15.75" customHeight="1">
      <c r="A38" s="42" t="s">
        <v>22</v>
      </c>
      <c r="B38" s="43">
        <v>38127</v>
      </c>
      <c r="C38" s="83">
        <f>D12+1247142</f>
        <v>1407657</v>
      </c>
      <c r="D38" s="85">
        <v>92085880.709999993</v>
      </c>
      <c r="E38" s="83">
        <f t="shared" si="2"/>
        <v>19798464.352649998</v>
      </c>
      <c r="F38" s="84"/>
    </row>
    <row r="39" spans="1:7" ht="16.5" customHeight="1">
      <c r="A39" s="48" t="s">
        <v>40</v>
      </c>
      <c r="B39" s="49">
        <v>35258</v>
      </c>
      <c r="C39" s="86">
        <f>D13+1174368</f>
        <v>1318740</v>
      </c>
      <c r="D39" s="87">
        <v>94952625.340000004</v>
      </c>
      <c r="E39" s="86">
        <f t="shared" si="2"/>
        <v>20414814.448100001</v>
      </c>
      <c r="F39" s="79"/>
    </row>
    <row r="40" spans="1:7" ht="15.75" customHeight="1">
      <c r="A40" s="48" t="s">
        <v>24</v>
      </c>
      <c r="B40" s="49">
        <v>34909</v>
      </c>
      <c r="C40" s="86">
        <f>D14+316325</f>
        <v>356499</v>
      </c>
      <c r="D40" s="87">
        <v>13413907.369999999</v>
      </c>
      <c r="E40" s="86">
        <f t="shared" si="2"/>
        <v>2883990.0845499998</v>
      </c>
      <c r="F40" s="77"/>
    </row>
    <row r="41" spans="1:7" ht="15.75" customHeight="1">
      <c r="A41" s="48" t="s">
        <v>25</v>
      </c>
      <c r="B41" s="49">
        <v>38495</v>
      </c>
      <c r="C41" s="86">
        <f>D15+3240367</f>
        <v>3648641</v>
      </c>
      <c r="D41" s="87">
        <v>248676813.28</v>
      </c>
      <c r="E41" s="86">
        <f t="shared" si="2"/>
        <v>53465514.8552</v>
      </c>
      <c r="F41" s="5"/>
    </row>
    <row r="42" spans="1:7" ht="15.75" customHeight="1">
      <c r="A42" s="42" t="s">
        <v>26</v>
      </c>
      <c r="B42" s="43">
        <v>39218</v>
      </c>
      <c r="C42" s="83">
        <f>D16+392664</f>
        <v>445699</v>
      </c>
      <c r="D42" s="85">
        <v>35694203.68</v>
      </c>
      <c r="E42" s="83">
        <f t="shared" si="2"/>
        <v>7674253.7911999999</v>
      </c>
      <c r="F42" s="5"/>
    </row>
    <row r="43" spans="1:7" ht="15.75" customHeight="1">
      <c r="A43" s="42" t="s">
        <v>27</v>
      </c>
      <c r="B43" s="43">
        <v>34552</v>
      </c>
      <c r="C43" s="83">
        <f>D17+1284965</f>
        <v>1439656</v>
      </c>
      <c r="D43" s="85">
        <v>106618661.37</v>
      </c>
      <c r="E43" s="83">
        <f t="shared" si="2"/>
        <v>22923012.19455</v>
      </c>
      <c r="F43" s="88"/>
    </row>
    <row r="44" spans="1:7" ht="15.75" customHeight="1">
      <c r="A44" s="42" t="s">
        <v>28</v>
      </c>
      <c r="B44" s="43">
        <v>34582</v>
      </c>
      <c r="C44" s="83">
        <f>D18+706656</f>
        <v>802616</v>
      </c>
      <c r="D44" s="85">
        <v>73980963.349999994</v>
      </c>
      <c r="E44" s="83">
        <f t="shared" si="2"/>
        <v>15905907.120249998</v>
      </c>
      <c r="F44" s="88"/>
    </row>
    <row r="45" spans="1:7" ht="16.5" customHeight="1">
      <c r="A45" s="48" t="s">
        <v>29</v>
      </c>
      <c r="B45" s="49">
        <v>34607</v>
      </c>
      <c r="C45" s="86">
        <f>D19+571500</f>
        <v>642332</v>
      </c>
      <c r="D45" s="87">
        <v>53238868.460000001</v>
      </c>
      <c r="E45" s="86">
        <f t="shared" si="2"/>
        <v>11446356.718900001</v>
      </c>
      <c r="F45" s="5"/>
    </row>
    <row r="46" spans="1:7" ht="15.75" customHeight="1" thickBot="1">
      <c r="A46" s="55" t="s">
        <v>30</v>
      </c>
      <c r="B46" s="56">
        <v>34696</v>
      </c>
      <c r="C46" s="86">
        <f>D20+764082</f>
        <v>863518</v>
      </c>
      <c r="D46" s="87">
        <v>90056491.780000001</v>
      </c>
      <c r="E46" s="86">
        <f t="shared" si="2"/>
        <v>19362145.732700001</v>
      </c>
      <c r="F46" s="5"/>
    </row>
    <row r="47" spans="1:7" ht="18" customHeight="1" thickBot="1">
      <c r="A47" s="57" t="s">
        <v>31</v>
      </c>
      <c r="B47" s="89"/>
      <c r="C47" s="60">
        <f>SUM(C34:C46)</f>
        <v>17037534</v>
      </c>
      <c r="D47" s="61">
        <f>SUM(D34:D46)</f>
        <v>1230645014.48</v>
      </c>
      <c r="E47" s="61">
        <f>SUM(E34:E46)</f>
        <v>264588678.11319998</v>
      </c>
      <c r="F47" s="88"/>
    </row>
    <row r="48" spans="1:7" ht="12.75">
      <c r="A48" s="4"/>
      <c r="B48" s="14"/>
      <c r="C48" s="90"/>
      <c r="D48" s="90"/>
      <c r="E48" s="90"/>
      <c r="F48" s="5"/>
    </row>
    <row r="49" spans="3:5" ht="12.75">
      <c r="C49" s="91"/>
      <c r="D49" s="91"/>
      <c r="E49" s="91"/>
    </row>
    <row r="50" spans="3:5" ht="12.75">
      <c r="C50" s="92"/>
      <c r="D50" s="92"/>
      <c r="E50" s="92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2010-04-16T19:23:00Z</dcterms:created>
  <dcterms:modified xsi:type="dcterms:W3CDTF">2010-04-19T15:38:37Z</dcterms:modified>
</cp:coreProperties>
</file>