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1\"/>
    </mc:Choice>
  </mc:AlternateContent>
  <bookViews>
    <workbookView xWindow="0" yWindow="0" windowWidth="19200" windowHeight="71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G61" i="1"/>
  <c r="G62" i="1" s="1"/>
  <c r="F61" i="1"/>
  <c r="F62" i="1" s="1"/>
  <c r="E61" i="1"/>
  <c r="D61" i="1"/>
  <c r="D62" i="1" s="1"/>
  <c r="C61" i="1"/>
  <c r="C62" i="1" s="1"/>
  <c r="G58" i="1"/>
  <c r="C58" i="1"/>
  <c r="G57" i="1"/>
  <c r="F57" i="1"/>
  <c r="F58" i="1" s="1"/>
  <c r="E57" i="1"/>
  <c r="E58" i="1" s="1"/>
  <c r="D57" i="1"/>
  <c r="D58" i="1" s="1"/>
  <c r="C57" i="1"/>
  <c r="E54" i="1"/>
  <c r="G53" i="1"/>
  <c r="G54" i="1" s="1"/>
  <c r="F53" i="1"/>
  <c r="F54" i="1" s="1"/>
  <c r="E53" i="1"/>
  <c r="D53" i="1"/>
  <c r="D54" i="1" s="1"/>
  <c r="C53" i="1"/>
  <c r="C54" i="1" s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<sst xmlns="http://schemas.openxmlformats.org/spreadsheetml/2006/main" count="66" uniqueCount="47">
  <si>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</si>
  <si>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</si>
  <si>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</si>
  <si>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</si>
  <si>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JANUARY 2024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</si>
  <si>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</si>
  <si>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</si>
  <si>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</si>
  <si>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</si>
  <si>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</si>
  <si>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</si>
  <si>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</si>
  <si>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</si>
  <si>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</si>
  <si>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</si>
  <si>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</si>
  <si>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</si>
  <si>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</si>
  <si>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</si>
  <si>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</si>
  <si>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</si>
  <si>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</si>
  <si>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</si>
  <si>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</si>
  <si>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</si>
  <si>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</si>
  <si>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</si>
  <si>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</si>
  <si>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</si>
  <si>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</si>
  <si>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</si>
  <si>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</si>
  <si>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</si>
  <si>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</si>
  <si>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2023 - JANUARY 31, 2024</t>
  </si>
  <si>
    <t xml:space="preserve">      </t>
  </si>
  <si>
    <t>FYTD</t>
  </si>
  <si>
    <t>Opening Date</t>
  </si>
  <si>
    <t>Total AGR</t>
  </si>
  <si>
    <t>Support Deduct.</t>
  </si>
  <si>
    <t>State Tax</t>
  </si>
  <si>
    <t>July 2022 - January 2023</t>
  </si>
  <si>
    <t>FY 23/24 - FY 22/23</t>
  </si>
  <si>
    <t>July 2021 - January 2022</t>
  </si>
  <si>
    <t>FY 23/24 - FY 21/22</t>
  </si>
  <si>
    <t>July 2020 - January 2021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</si>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</sst>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0" fillId="0" borderId="14" xfId="0" applyFill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0" fillId="0" borderId="18" xfId="0" applyFill="1" applyBorder="1"/>
    <xf numFmtId="164" fontId="0" fillId="0" borderId="19" xfId="0" applyFill="1" applyBorder="1"/>
    <xf numFmtId="9" fontId="2" fillId="0" borderId="19" xfId="3" applyFont="1" applyFill="1" applyBorder="1"/>
    <xf numFmtId="9" fontId="2" fillId="0" borderId="20" xfId="3" applyFont="1" applyFill="1" applyBorder="1"/>
    <xf numFmtId="164" fontId="7" fillId="0" borderId="14" xfId="0" applyFont="1" applyBorder="1"/>
    <xf numFmtId="164" fontId="7" fillId="0" borderId="0" xfId="0" applyFont="1" applyBorder="1"/>
    <xf numFmtId="164" fontId="7" fillId="0" borderId="18" xfId="0" applyFont="1" applyBorder="1"/>
    <xf numFmtId="164" fontId="8" fillId="0" borderId="19" xfId="0" applyFont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  <xf numFmtId="9" fontId="2" fillId="0" borderId="19" xfId="3" applyNumberFormat="1" applyFont="1" applyFill="1" applyBorder="1"/>
    <xf numFmtId="9" fontId="2" fillId="0" borderId="2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8453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65837" y="2909887"/>
          <a:ext cx="161925" cy="26352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/>
  </sheetViews>
  <sheetFormatPr defaultColWidth="9" defaultRowHeight="12.5" x14ac:dyDescent="0.25"/>
  <cols>
    <col min="1" max="1" width="15.75" style="6" customWidth="1"/>
    <col min="2" max="2" width="11.33203125" style="6" customWidth="1"/>
    <col min="3" max="3" width="10.75" style="6" customWidth="1"/>
    <col min="4" max="4" width="11.08203125" style="6" customWidth="1"/>
    <col min="5" max="5" width="13.33203125" style="6" customWidth="1"/>
    <col min="6" max="6" width="13.75" style="6" customWidth="1"/>
    <col min="7" max="8" width="11.33203125" style="6" customWidth="1"/>
    <col min="9" max="9" width="11.75" style="6" customWidth="1"/>
    <col min="10" max="16384" width="9" style="6"/>
  </cols>
  <sheetData>
    <row r="1" spans="1:12" ht="16.39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39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39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62942</v>
      </c>
      <c r="E9" s="27">
        <v>11136616.85</v>
      </c>
      <c r="F9" s="28">
        <v>2004591.05</v>
      </c>
      <c r="G9" s="28">
        <v>9132025.7999999989</v>
      </c>
      <c r="H9" s="29">
        <v>1689424.7729999998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43847</v>
      </c>
      <c r="E10" s="35">
        <v>2744300.23</v>
      </c>
      <c r="F10" s="36">
        <v>493974.02</v>
      </c>
      <c r="G10" s="36">
        <v>2250326.21</v>
      </c>
      <c r="H10" s="37">
        <v>416310.34885000001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41651</v>
      </c>
      <c r="E11" s="35">
        <v>5541435.6399999997</v>
      </c>
      <c r="F11" s="36">
        <v>997458.41</v>
      </c>
      <c r="G11" s="36">
        <v>4543977.2299999995</v>
      </c>
      <c r="H11" s="37">
        <v>840635.78754999989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33467</v>
      </c>
      <c r="E12" s="42">
        <v>3290898.7</v>
      </c>
      <c r="F12" s="43">
        <v>592361.77</v>
      </c>
      <c r="G12" s="43">
        <v>2698536.93</v>
      </c>
      <c r="H12" s="44">
        <v>499229.33205000003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181907</v>
      </c>
      <c r="E13" s="43">
        <v>22713251.419999998</v>
      </c>
      <c r="F13" s="43">
        <v>4088385.2500000005</v>
      </c>
      <c r="G13" s="43">
        <v>18624866.169999998</v>
      </c>
      <c r="H13" s="44">
        <v>3445600.2414499996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45292</v>
      </c>
      <c r="C27" s="67">
        <v>45261</v>
      </c>
      <c r="D27" s="68" t="s">
        <v>30</v>
      </c>
      <c r="E27" s="69" t="s">
        <v>31</v>
      </c>
      <c r="F27" s="70">
        <v>44927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11136616.85</v>
      </c>
      <c r="C28" s="27">
        <v>14213830.98</v>
      </c>
      <c r="D28" s="73">
        <v>-3077214.1300000008</v>
      </c>
      <c r="E28" s="74">
        <v>-0.21649435217921809</v>
      </c>
      <c r="F28" s="75">
        <v>12854562.689999999</v>
      </c>
      <c r="G28" s="76">
        <v>-1717945.8399999999</v>
      </c>
      <c r="H28" s="74">
        <v>-0.13364482957762913</v>
      </c>
      <c r="I28" s="5"/>
      <c r="J28" s="5"/>
      <c r="K28" s="5"/>
      <c r="L28" s="5"/>
    </row>
    <row r="29" spans="1:12" x14ac:dyDescent="0.25">
      <c r="A29" s="77" t="s">
        <v>19</v>
      </c>
      <c r="B29" s="78">
        <v>2744300.23</v>
      </c>
      <c r="C29" s="35">
        <v>3432299.33</v>
      </c>
      <c r="D29" s="79">
        <v>-687999.10000000009</v>
      </c>
      <c r="E29" s="80">
        <v>-0.20044845564212491</v>
      </c>
      <c r="F29" s="50">
        <v>3077823.99</v>
      </c>
      <c r="G29" s="81">
        <v>-333523.76000000024</v>
      </c>
      <c r="H29" s="80">
        <v>-0.1083634935212784</v>
      </c>
      <c r="I29" s="5"/>
      <c r="J29" s="5"/>
      <c r="K29" s="5"/>
      <c r="L29" s="5"/>
    </row>
    <row r="30" spans="1:12" x14ac:dyDescent="0.25">
      <c r="A30" s="77" t="s">
        <v>20</v>
      </c>
      <c r="B30" s="78">
        <v>5541435.6399999997</v>
      </c>
      <c r="C30" s="35">
        <v>6661764.0899999999</v>
      </c>
      <c r="D30" s="79">
        <v>-1120328.4500000002</v>
      </c>
      <c r="E30" s="80">
        <v>-0.16817293960945415</v>
      </c>
      <c r="F30" s="50">
        <v>5683942.3799999999</v>
      </c>
      <c r="G30" s="81">
        <v>-142506.74000000022</v>
      </c>
      <c r="H30" s="80">
        <v>-2.507181292010216E-2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3290898.7</v>
      </c>
      <c r="C31" s="42">
        <v>3355338.69</v>
      </c>
      <c r="D31" s="84">
        <v>-64439.989999999758</v>
      </c>
      <c r="E31" s="85">
        <v>-1.9205211739742361E-2</v>
      </c>
      <c r="F31" s="86">
        <v>3417013.37</v>
      </c>
      <c r="G31" s="87">
        <v>-126114.66999999993</v>
      </c>
      <c r="H31" s="85">
        <v>-3.6907865537558586E-2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22713251.419999998</v>
      </c>
      <c r="C32" s="89">
        <v>27663233.090000004</v>
      </c>
      <c r="D32" s="90">
        <v>-4949981.6700000018</v>
      </c>
      <c r="E32" s="85">
        <v>-0.17893720715491399</v>
      </c>
      <c r="F32" s="91">
        <v>25033342.43</v>
      </c>
      <c r="G32" s="90">
        <v>-2320091.0100000002</v>
      </c>
      <c r="H32" s="85">
        <v>-9.2680033299093106E-2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6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39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39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39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511866</v>
      </c>
      <c r="D46" s="99">
        <v>88064529.359999999</v>
      </c>
      <c r="E46" s="99">
        <v>15851615.284799999</v>
      </c>
      <c r="F46" s="99">
        <v>72212914.075200006</v>
      </c>
      <c r="G46" s="99">
        <v>13359389.140000001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401548</v>
      </c>
      <c r="D47" s="101">
        <v>21635214.93</v>
      </c>
      <c r="E47" s="101">
        <v>3894338.6873999997</v>
      </c>
      <c r="F47" s="101">
        <v>17740876.242600001</v>
      </c>
      <c r="G47" s="101">
        <v>3282062.09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338870</v>
      </c>
      <c r="D48" s="101">
        <v>42423753.579999998</v>
      </c>
      <c r="E48" s="101">
        <v>7636275.6443999996</v>
      </c>
      <c r="F48" s="101">
        <v>34787477.935599998</v>
      </c>
      <c r="G48" s="101">
        <v>6435683.3899999997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256005</v>
      </c>
      <c r="D49" s="103">
        <v>22076499.48</v>
      </c>
      <c r="E49" s="103">
        <v>3973769.9063999997</v>
      </c>
      <c r="F49" s="103">
        <v>18102729.573600002</v>
      </c>
      <c r="G49" s="103">
        <v>3349004.98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1508289</v>
      </c>
      <c r="D50" s="103">
        <v>174199997.34999999</v>
      </c>
      <c r="E50" s="103">
        <v>31355999.522999998</v>
      </c>
      <c r="F50" s="103">
        <v>142843997.82700002</v>
      </c>
      <c r="G50" s="103">
        <v>26426139.600000001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1467280</v>
      </c>
      <c r="D52" s="107">
        <v>180482308.77999997</v>
      </c>
      <c r="E52" s="107">
        <v>32486815.580399998</v>
      </c>
      <c r="F52" s="107">
        <v>147995493.19959998</v>
      </c>
      <c r="G52" s="108">
        <v>27379166.219999999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5"/>
      <c r="C53" s="110">
        <f>C50-C52</f>
        <v>41009</v>
      </c>
      <c r="D53" s="110">
        <f>D50-D52</f>
        <v>-6282311.4299999774</v>
      </c>
      <c r="E53" s="110">
        <f t="shared" ref="E53:G53" si="0">E50-E52</f>
        <v>-1130816.0573999994</v>
      </c>
      <c r="F53" s="110">
        <f t="shared" si="0"/>
        <v>-5151495.3725999594</v>
      </c>
      <c r="G53" s="111">
        <f t="shared" si="0"/>
        <v>-953026.61999999732</v>
      </c>
      <c r="H53" s="5"/>
      <c r="I53" s="5"/>
      <c r="J53" s="5"/>
      <c r="K53" s="5"/>
      <c r="L53" s="5"/>
    </row>
    <row r="54" spans="1:12" x14ac:dyDescent="0.25">
      <c r="A54" s="112"/>
      <c r="B54" s="113"/>
      <c r="C54" s="114">
        <f>C53/C52</f>
        <v>2.7948994057030697E-2</v>
      </c>
      <c r="D54" s="114">
        <f t="shared" ref="D54:G54" si="1">D53/D52</f>
        <v>-3.4808461130990072E-2</v>
      </c>
      <c r="E54" s="114">
        <f t="shared" si="1"/>
        <v>-3.4808461130990176E-2</v>
      </c>
      <c r="F54" s="114">
        <f t="shared" si="1"/>
        <v>-3.4808461130989926E-2</v>
      </c>
      <c r="G54" s="115">
        <f t="shared" si="1"/>
        <v>-3.4808460284806927E-2</v>
      </c>
      <c r="H54" s="5"/>
      <c r="I54" s="5"/>
      <c r="J54" s="5"/>
      <c r="K54" s="5"/>
      <c r="L54" s="5"/>
    </row>
    <row r="55" spans="1:12" x14ac:dyDescent="0.25">
      <c r="A55" s="5"/>
      <c r="B55" s="5"/>
      <c r="C55" s="104"/>
      <c r="D55" s="104"/>
      <c r="E55" s="104"/>
      <c r="F55" s="104"/>
      <c r="G55" s="104"/>
      <c r="H55" s="5"/>
      <c r="I55" s="5"/>
      <c r="J55" s="5"/>
      <c r="K55" s="5"/>
      <c r="L55" s="5"/>
    </row>
    <row r="56" spans="1:12" x14ac:dyDescent="0.25">
      <c r="A56" s="105" t="s">
        <v>43</v>
      </c>
      <c r="B56" s="116"/>
      <c r="C56" s="107">
        <v>1425628</v>
      </c>
      <c r="D56" s="107">
        <v>186014779.53999999</v>
      </c>
      <c r="E56" s="107">
        <v>33482660.317199998</v>
      </c>
      <c r="F56" s="107">
        <v>152532119.22279999</v>
      </c>
      <c r="G56" s="108">
        <v>28218442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7"/>
      <c r="C57" s="110">
        <f>C50-C56</f>
        <v>82661</v>
      </c>
      <c r="D57" s="110">
        <f t="shared" ref="D57:G57" si="2">D50-D56</f>
        <v>-11814782.189999998</v>
      </c>
      <c r="E57" s="110">
        <f t="shared" si="2"/>
        <v>-2126660.7941999994</v>
      </c>
      <c r="F57" s="110">
        <f t="shared" si="2"/>
        <v>-9688121.3957999647</v>
      </c>
      <c r="G57" s="111">
        <f t="shared" si="2"/>
        <v>-1792302.3999999985</v>
      </c>
      <c r="H57" s="5"/>
      <c r="I57" s="5"/>
      <c r="J57" s="5"/>
      <c r="K57" s="5"/>
      <c r="L57" s="5"/>
    </row>
    <row r="58" spans="1:12" x14ac:dyDescent="0.25">
      <c r="A58" s="118"/>
      <c r="B58" s="119"/>
      <c r="C58" s="114">
        <f>C57/C56</f>
        <v>5.7982166455765462E-2</v>
      </c>
      <c r="D58" s="114">
        <f t="shared" ref="D58:G58" si="3">D57/D56</f>
        <v>-6.3515287436928566E-2</v>
      </c>
      <c r="E58" s="114">
        <f t="shared" si="3"/>
        <v>-6.3515287436928553E-2</v>
      </c>
      <c r="F58" s="114">
        <f t="shared" si="3"/>
        <v>-6.3515287436928344E-2</v>
      </c>
      <c r="G58" s="115">
        <f t="shared" si="3"/>
        <v>-6.3515285500170368E-2</v>
      </c>
      <c r="H58" s="5"/>
      <c r="I58" s="5"/>
      <c r="J58" s="5"/>
      <c r="K58" s="5"/>
      <c r="L58" s="5"/>
    </row>
    <row r="59" spans="1:12" x14ac:dyDescent="0.25">
      <c r="B59" s="120"/>
      <c r="C59" s="120"/>
      <c r="D59" s="120"/>
      <c r="E59" s="121"/>
      <c r="F59" s="121"/>
      <c r="G59" s="121"/>
      <c r="H59" s="5"/>
      <c r="I59" s="5"/>
      <c r="J59" s="5"/>
      <c r="K59" s="5"/>
      <c r="L59" s="5"/>
    </row>
    <row r="60" spans="1:12" x14ac:dyDescent="0.25">
      <c r="A60" s="105" t="s">
        <v>45</v>
      </c>
      <c r="B60" s="122"/>
      <c r="C60" s="107">
        <v>1363072</v>
      </c>
      <c r="D60" s="107">
        <v>164938187</v>
      </c>
      <c r="E60" s="107">
        <v>29688874</v>
      </c>
      <c r="F60" s="107">
        <v>135249313</v>
      </c>
      <c r="G60" s="108">
        <v>25021123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21"/>
      <c r="C61" s="110">
        <f>C50-C60</f>
        <v>145217</v>
      </c>
      <c r="D61" s="110">
        <f t="shared" ref="D61:G61" si="4">D50-D60</f>
        <v>9261810.349999994</v>
      </c>
      <c r="E61" s="110">
        <f t="shared" si="4"/>
        <v>1667125.5229999982</v>
      </c>
      <c r="F61" s="110">
        <f t="shared" si="4"/>
        <v>7594684.8270000219</v>
      </c>
      <c r="G61" s="111">
        <f t="shared" si="4"/>
        <v>1405016.6000000015</v>
      </c>
    </row>
    <row r="62" spans="1:12" x14ac:dyDescent="0.25">
      <c r="A62" s="118"/>
      <c r="B62" s="123"/>
      <c r="C62" s="114">
        <f>C61/C60</f>
        <v>0.10653655859705137</v>
      </c>
      <c r="D62" s="124">
        <f t="shared" ref="D62:G62" si="5">D61/D60</f>
        <v>5.6153220297007353E-2</v>
      </c>
      <c r="E62" s="124">
        <f t="shared" si="5"/>
        <v>5.6153208201833393E-2</v>
      </c>
      <c r="F62" s="124">
        <f t="shared" si="5"/>
        <v>5.6153222952045764E-2</v>
      </c>
      <c r="G62" s="125">
        <f t="shared" si="5"/>
        <v>5.6153219022183835E-2</v>
      </c>
    </row>
  </sheetData>
  <mergeCells count="3">
    <mergeCell ref="F24:H24"/>
    <mergeCell ref="C25:E25"/>
    <mergeCell ref="F25:H25"/>
  </mergeCells>
  <conditionalFormatting sqref="A1:XFD51 A63:XFD1048576 H52:XFD62">
    <cfRule type="cellIs" dxfId="4" priority="5" stopIfTrue="1" operator="lessThan">
      <formula>0</formula>
    </cfRule>
  </conditionalFormatting>
  <conditionalFormatting sqref="B52:G53 A54:G55">
    <cfRule type="cellIs" dxfId="3" priority="4" stopIfTrue="1" operator="lessThan">
      <formula>0</formula>
    </cfRule>
  </conditionalFormatting>
  <conditionalFormatting sqref="A59:G62">
    <cfRule type="cellIs" dxfId="2" priority="3" stopIfTrue="1" operator="lessThan">
      <formula>0</formula>
    </cfRule>
  </conditionalFormatting>
  <conditionalFormatting sqref="A56:G58">
    <cfRule type="cellIs" dxfId="1" priority="2" stopIfTrue="1" operator="lessThan">
      <formula>0</formula>
    </cfRule>
  </conditionalFormatting>
  <conditionalFormatting sqref="A52:A5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2024-02-12T19:15:58Z</dcterms:created>
  <dcterms:modified xsi:type="dcterms:W3CDTF">2024-02-12T19:16:38Z</dcterms:modified>
</cp:coreProperties>
</file>