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49" i="1"/>
  <c r="E49" s="1"/>
  <c r="C49"/>
  <c r="D48"/>
  <c r="C48"/>
  <c r="D47"/>
  <c r="E47" s="1"/>
  <c r="C47"/>
  <c r="D46"/>
  <c r="D50" s="1"/>
  <c r="C46"/>
  <c r="C50" s="1"/>
  <c r="F32"/>
  <c r="C32"/>
  <c r="G31"/>
  <c r="H31" s="1"/>
  <c r="D31"/>
  <c r="E31" s="1"/>
  <c r="B3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F9"/>
  <c r="F13" s="1"/>
  <c r="G13" l="1"/>
  <c r="H9"/>
  <c r="H13" s="1"/>
  <c r="D28"/>
  <c r="G28"/>
  <c r="D30"/>
  <c r="E30" s="1"/>
  <c r="E46"/>
  <c r="F47"/>
  <c r="G47" s="1"/>
  <c r="E48"/>
  <c r="F48" s="1"/>
  <c r="G48" s="1"/>
  <c r="F49"/>
  <c r="G49" s="1"/>
  <c r="F46"/>
  <c r="F50" l="1"/>
  <c r="G46"/>
  <c r="G50" s="1"/>
  <c r="H28"/>
  <c r="G32"/>
  <c r="H32" s="1"/>
  <c r="E50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<sst xmlns="http://schemas.openxmlformats.org/spreadsheetml/2006/main" count="60" uniqueCount="41">
  <si>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</si>
  <si>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</si>
  <si>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</si>
  <si>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</si>
  <si>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</si>
  <si>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</si>
  <si>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</si>
  <si>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</si>
  <si>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</si>
  <si>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</si>
  <si>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</si>
  <si>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</si>
  <si>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</si>
  <si>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</si>
  <si>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</si>
  <si>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</si>
  <si>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</si>
  <si>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</si>
  <si>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</si>
  <si>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</si>
  <si>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</si>
  <si>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</si>
  <si>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</si>
  <si>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</si>
  <si>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</si>
  <si>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</si>
  <si>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</si>
  <si>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</si>
  <si>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</si>
  <si>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</si>
  <si>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</si>
  <si>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</si>
  <si>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</si>
  <si>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</si>
  <si>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MAY 31,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</si>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</sst>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D14" sqref="D14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177253</v>
      </c>
      <c r="E9" s="27">
        <v>15718693.1</v>
      </c>
      <c r="F9" s="28">
        <f>E9*0.18</f>
        <v>2829364.7579999999</v>
      </c>
      <c r="G9" s="28">
        <f>E9-F9</f>
        <v>12889328.342</v>
      </c>
      <c r="H9" s="29">
        <f>G9*0.185</f>
        <v>2384525.74327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170718</v>
      </c>
      <c r="E10" s="35">
        <v>7186429.6200000001</v>
      </c>
      <c r="F10" s="36">
        <f>E10*0.18</f>
        <v>1293557.3315999999</v>
      </c>
      <c r="G10" s="36">
        <f>E10-F10</f>
        <v>5892872.2884</v>
      </c>
      <c r="H10" s="37">
        <f>G10*0.185</f>
        <v>1090181.373354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180333</v>
      </c>
      <c r="E11" s="35">
        <v>8490678.6300000008</v>
      </c>
      <c r="F11" s="36">
        <f>E11*0.18</f>
        <v>1528322.1534000002</v>
      </c>
      <c r="G11" s="36">
        <f>E11-F11</f>
        <v>6962356.4766000006</v>
      </c>
      <c r="H11" s="37">
        <f>G11*0.185</f>
        <v>1288035.948171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67126</v>
      </c>
      <c r="E12" s="42">
        <v>3652437.03</v>
      </c>
      <c r="F12" s="43">
        <f>E12*0.18</f>
        <v>657438.66539999994</v>
      </c>
      <c r="G12" s="43">
        <f>E12-F12</f>
        <v>2994998.3646</v>
      </c>
      <c r="H12" s="44">
        <f>G12*0.185</f>
        <v>554074.69745099999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595430</v>
      </c>
      <c r="E13" s="43">
        <f>SUM(E9:E12)</f>
        <v>35048238.380000003</v>
      </c>
      <c r="F13" s="43">
        <f>SUM(F9:F12)</f>
        <v>6308682.9084000001</v>
      </c>
      <c r="G13" s="43">
        <f>SUM(G9:G12)</f>
        <v>28739555.4716</v>
      </c>
      <c r="H13" s="44">
        <f>SUM(H9:H12)</f>
        <v>5316817.7622460006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40299</v>
      </c>
      <c r="C27" s="65">
        <v>40269</v>
      </c>
      <c r="D27" s="66" t="s">
        <v>30</v>
      </c>
      <c r="E27" s="67" t="s">
        <v>31</v>
      </c>
      <c r="F27" s="68">
        <v>39934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15718693.1</v>
      </c>
      <c r="C28" s="27">
        <v>14595861.35</v>
      </c>
      <c r="D28" s="71">
        <f>B28-C28</f>
        <v>1122831.75</v>
      </c>
      <c r="E28" s="72">
        <f>D28/C28</f>
        <v>7.6928090989299508E-2</v>
      </c>
      <c r="F28" s="73">
        <v>17593792.109999999</v>
      </c>
      <c r="G28" s="74">
        <f>B28-F28</f>
        <v>-1875099.0099999998</v>
      </c>
      <c r="H28" s="72">
        <f>G28/F28</f>
        <v>-0.10657730853453853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7186429.6200000001</v>
      </c>
      <c r="C29" s="35">
        <v>6442869.7199999997</v>
      </c>
      <c r="D29" s="77">
        <f>B29-C29</f>
        <v>743559.90000000037</v>
      </c>
      <c r="E29" s="78">
        <f>D29/C29</f>
        <v>0.11540818491049674</v>
      </c>
      <c r="F29" s="50">
        <v>7235971.7699999996</v>
      </c>
      <c r="G29" s="79">
        <f>B29-F29</f>
        <v>-49542.149999999441</v>
      </c>
      <c r="H29" s="78">
        <f>G29/F29</f>
        <v>-6.8466477723695494E-3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8490678.6300000008</v>
      </c>
      <c r="C30" s="35">
        <v>8274860.4199999999</v>
      </c>
      <c r="D30" s="77">
        <f>B30-C30</f>
        <v>215818.21000000089</v>
      </c>
      <c r="E30" s="78">
        <f>D30/C30</f>
        <v>2.6081190382181804E-2</v>
      </c>
      <c r="F30" s="50">
        <v>9573180.9399999995</v>
      </c>
      <c r="G30" s="79">
        <f>B30-F30</f>
        <v>-1082502.3099999987</v>
      </c>
      <c r="H30" s="78">
        <f>G30/F30</f>
        <v>-0.11307655384188306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3652437.03</v>
      </c>
      <c r="C31" s="42">
        <v>3527087.34</v>
      </c>
      <c r="D31" s="82">
        <f>B31-C31</f>
        <v>125349.68999999994</v>
      </c>
      <c r="E31" s="83">
        <f>D31/C31</f>
        <v>3.5539151122920574E-2</v>
      </c>
      <c r="F31" s="84">
        <v>3670440.67</v>
      </c>
      <c r="G31" s="85">
        <f>B31-F31</f>
        <v>-18003.64000000013</v>
      </c>
      <c r="H31" s="83">
        <f>G31/F31</f>
        <v>-4.905035013139207E-3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35048238.380000003</v>
      </c>
      <c r="C32" s="87">
        <f>SUM(C28:C31)</f>
        <v>32840678.830000002</v>
      </c>
      <c r="D32" s="88">
        <f>SUM(D28:D31)</f>
        <v>2207559.5500000012</v>
      </c>
      <c r="E32" s="83">
        <f>D32/C32</f>
        <v>6.7220277675362566E-2</v>
      </c>
      <c r="F32" s="89">
        <f>SUM(F28:F31)</f>
        <v>38073385.490000002</v>
      </c>
      <c r="G32" s="88">
        <f>SUM(G28:G31)</f>
        <v>-3025147.109999998</v>
      </c>
      <c r="H32" s="83">
        <f>G32/F32</f>
        <v>-7.9455689875400096E-2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D9+1605253</f>
        <v>1782506</v>
      </c>
      <c r="D46" s="97">
        <f>E9+142951711</f>
        <v>158670404.09999999</v>
      </c>
      <c r="E46" s="97">
        <f>D46*0.18</f>
        <v>28560672.737999998</v>
      </c>
      <c r="F46" s="97">
        <f>D46-E46</f>
        <v>130109731.36199999</v>
      </c>
      <c r="G46" s="97">
        <f>0.185*F46</f>
        <v>24070300.301969998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D10+1346543</f>
        <v>1517261</v>
      </c>
      <c r="D47" s="99">
        <f>E10+61746782</f>
        <v>68933211.620000005</v>
      </c>
      <c r="E47" s="99">
        <f>D47*0.18</f>
        <v>12407978.091600001</v>
      </c>
      <c r="F47" s="99">
        <f>D47-E47</f>
        <v>56525233.528400004</v>
      </c>
      <c r="G47" s="99">
        <f>0.185*F47</f>
        <v>10457168.202754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D11+1714261</f>
        <v>1894594</v>
      </c>
      <c r="D48" s="99">
        <f>E11+79414467</f>
        <v>87905145.629999995</v>
      </c>
      <c r="E48" s="99">
        <f>D48*0.18</f>
        <v>15822926.213399999</v>
      </c>
      <c r="F48" s="99">
        <f>D48-E48</f>
        <v>72082219.416599989</v>
      </c>
      <c r="G48" s="99">
        <f>0.185*F48</f>
        <v>13335210.592070999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D12+735007</f>
        <v>802133</v>
      </c>
      <c r="D49" s="101">
        <f>E12+37255865</f>
        <v>40908302.030000001</v>
      </c>
      <c r="E49" s="101">
        <f>D49*0.18</f>
        <v>7363494.3653999995</v>
      </c>
      <c r="F49" s="101">
        <f>D49-E49</f>
        <v>33544807.6646</v>
      </c>
      <c r="G49" s="101">
        <f>0.185*F49</f>
        <v>6205789.4179509999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5996494</v>
      </c>
      <c r="D50" s="101">
        <f>SUM(D46:D49)</f>
        <v>356417063.38</v>
      </c>
      <c r="E50" s="101">
        <f>SUM(E46:E49)</f>
        <v>64155071.408399999</v>
      </c>
      <c r="F50" s="101">
        <f>SUM(F46:F49)</f>
        <v>292261991.9716</v>
      </c>
      <c r="G50" s="101">
        <f>SUM(G46:G49)</f>
        <v>54068468.514745995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2010-06-11T14:14:47Z</dcterms:created>
  <dcterms:modified xsi:type="dcterms:W3CDTF">2010-06-11T16:19:06Z</dcterms:modified>
</cp:coreProperties>
</file>