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<sst xmlns="http://schemas.openxmlformats.org/spreadsheetml/2006/main" count="58" uniqueCount="41">
  <si>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LOUISIANA STATE POLICE</t>
  </si>
  <si>
    <t xml:space="preserve"> </t>
  </si>
  <si>
    <t>MONTHLY ACTIVITY SUMMARY - SLOTS AT RACETRACKS</t>
  </si>
  <si>
    <t>FOR THE MONTH OF:</t>
  </si>
  <si>
    <t>APRIL 2005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</si>
  <si>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</si>
  <si>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</si>
  <si>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</si>
  <si>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</si>
  <si>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</si>
  <si>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</si>
  <si>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</si>
  <si>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</si>
  <si>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</si>
  <si>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</si>
  <si>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</si>
  <si>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</si>
  <si>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</si>
  <si>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</si>
  <si>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</si>
  <si>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</si>
  <si>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</si>
  <si>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</si>
  <si>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</si>
  <si>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</si>
  <si>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</si>
  <si>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</si>
  <si>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</si>
  <si>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</si>
  <si>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</si>
  <si>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</si>
  <si>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</si>
  <si>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</si>
  <si>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2004 - APRIL 30, 2005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</si>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</sst>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1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30</v>
      </c>
      <c r="D9" s="25">
        <v>175098</v>
      </c>
      <c r="E9" s="26">
        <v>13498846.73</v>
      </c>
      <c r="F9" s="27">
        <f>E9*0.18</f>
        <v>2429792.4114</v>
      </c>
      <c r="G9" s="28">
        <f>E9-F9</f>
        <v>11069054.3186</v>
      </c>
      <c r="H9" s="29">
        <f>G9*0.185</f>
        <v>2047775.0489410001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30</v>
      </c>
      <c r="D10" s="33">
        <v>184599</v>
      </c>
      <c r="E10" s="34">
        <v>8659162.94</v>
      </c>
      <c r="F10" s="35">
        <f>E10*0.18</f>
        <v>1558649.3291999998</v>
      </c>
      <c r="G10" s="36">
        <f>E10-F10</f>
        <v>7100513.6108</v>
      </c>
      <c r="H10" s="37">
        <f>G10*0.185</f>
        <v>1313595.017998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30</v>
      </c>
      <c r="D11" s="41">
        <v>242043</v>
      </c>
      <c r="E11" s="42">
        <v>7645245.49</v>
      </c>
      <c r="F11" s="43">
        <f>E11*0.18</f>
        <v>1376144.1882</v>
      </c>
      <c r="G11" s="44">
        <f>E11-F11</f>
        <v>6269101.3018000005</v>
      </c>
      <c r="H11" s="45">
        <f>G11*0.185</f>
        <v>1159783.740833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601740</v>
      </c>
      <c r="E12" s="43">
        <f>SUM(E9:E11)</f>
        <v>29803255.160000004</v>
      </c>
      <c r="F12" s="43">
        <f>SUM(F9:F11)</f>
        <v>5364585.9288</v>
      </c>
      <c r="G12" s="43">
        <f>SUM(G9:G11)</f>
        <v>24438669.231200002</v>
      </c>
      <c r="H12" s="45">
        <f>SUM(H9:H11)</f>
        <v>4521153.807772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30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52" t="s">
        <v>40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53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5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 t="s">
        <v>25</v>
      </c>
      <c r="B21" s="4"/>
      <c r="C21" s="4"/>
      <c r="D21" s="4"/>
      <c r="E21" s="4"/>
      <c r="F21" s="4"/>
      <c r="G21" s="4"/>
      <c r="H21" s="4"/>
      <c r="I21" s="5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26</v>
      </c>
      <c r="B23" s="4"/>
      <c r="C23" s="4"/>
      <c r="D23" s="4"/>
      <c r="E23" s="4"/>
      <c r="F23" s="56"/>
      <c r="G23" s="56"/>
      <c r="H23" s="56"/>
      <c r="I23" s="5"/>
      <c r="J23" s="5"/>
      <c r="K23" s="5"/>
      <c r="L23" s="5"/>
    </row>
    <row r="24" spans="1:12" ht="15">
      <c r="A24" s="57"/>
      <c r="B24" s="58"/>
      <c r="C24" s="59" t="s">
        <v>27</v>
      </c>
      <c r="D24" s="59"/>
      <c r="E24" s="59"/>
      <c r="F24" s="59" t="s">
        <v>28</v>
      </c>
      <c r="G24" s="59"/>
      <c r="H24" s="59"/>
      <c r="I24" s="5"/>
      <c r="J24" s="5"/>
      <c r="K24" s="5"/>
      <c r="L24" s="5"/>
    </row>
    <row r="25" spans="1:12" ht="13.5" thickBot="1">
      <c r="A25" s="57"/>
      <c r="B25" s="58"/>
      <c r="C25" s="57"/>
      <c r="D25" s="60"/>
      <c r="E25" s="61"/>
      <c r="F25" s="62"/>
      <c r="G25" s="63"/>
      <c r="H25" s="64"/>
      <c r="I25" s="5"/>
      <c r="J25" s="5"/>
      <c r="K25" s="5"/>
      <c r="L25" s="5"/>
    </row>
    <row r="26" spans="1:12" ht="13.5" thickBot="1">
      <c r="A26" s="65" t="s">
        <v>10</v>
      </c>
      <c r="B26" s="66">
        <v>38443</v>
      </c>
      <c r="C26" s="67">
        <v>38413</v>
      </c>
      <c r="D26" s="68" t="s">
        <v>29</v>
      </c>
      <c r="E26" s="69" t="s">
        <v>30</v>
      </c>
      <c r="F26" s="70">
        <v>38078</v>
      </c>
      <c r="G26" s="68" t="s">
        <v>29</v>
      </c>
      <c r="H26" s="69" t="s">
        <v>30</v>
      </c>
      <c r="I26" s="5"/>
      <c r="J26" s="5"/>
      <c r="K26" s="5"/>
      <c r="L26" s="5"/>
    </row>
    <row r="27" spans="1:12" ht="12.75">
      <c r="A27" s="71" t="s">
        <v>18</v>
      </c>
      <c r="B27" s="72">
        <f>E9</f>
        <v>13498846.73</v>
      </c>
      <c r="C27" s="26">
        <v>12673446.72</v>
      </c>
      <c r="D27" s="73">
        <f>B27-C27</f>
        <v>825400.0099999998</v>
      </c>
      <c r="E27" s="74">
        <f>D27/C27</f>
        <v>0.06512829763172742</v>
      </c>
      <c r="F27" s="27">
        <v>10189509.74</v>
      </c>
      <c r="G27" s="75">
        <f>B27-F27</f>
        <v>3309336.99</v>
      </c>
      <c r="H27" s="74">
        <f>G27/F27</f>
        <v>0.3247788239515437</v>
      </c>
      <c r="I27" s="5"/>
      <c r="J27" s="5"/>
      <c r="K27" s="5"/>
      <c r="L27" s="5"/>
    </row>
    <row r="28" spans="1:12" ht="12.75">
      <c r="A28" s="76" t="s">
        <v>19</v>
      </c>
      <c r="B28" s="77">
        <f>E10</f>
        <v>8659162.94</v>
      </c>
      <c r="C28" s="34">
        <v>9143628.96</v>
      </c>
      <c r="D28" s="78">
        <f>B28-C28</f>
        <v>-484466.0200000014</v>
      </c>
      <c r="E28" s="79">
        <f>D28/C28</f>
        <v>-0.052983998160835405</v>
      </c>
      <c r="F28" s="35">
        <v>4906889.57</v>
      </c>
      <c r="G28" s="80">
        <f>B28-F28</f>
        <v>3752273.369999999</v>
      </c>
      <c r="H28" s="79">
        <f>G28/F28</f>
        <v>0.7646948879674907</v>
      </c>
      <c r="I28" s="5"/>
      <c r="J28" s="5"/>
      <c r="K28" s="5"/>
      <c r="L28" s="5"/>
    </row>
    <row r="29" spans="1:12" ht="13.5" thickBot="1">
      <c r="A29" s="81" t="s">
        <v>20</v>
      </c>
      <c r="B29" s="82">
        <f>E11</f>
        <v>7645245.49</v>
      </c>
      <c r="C29" s="42">
        <v>7667778.68</v>
      </c>
      <c r="D29" s="83">
        <f>B29-C29</f>
        <v>-22533.18999999948</v>
      </c>
      <c r="E29" s="84">
        <f>D29/C29</f>
        <v>-0.002938685496853631</v>
      </c>
      <c r="F29" s="43">
        <v>5583680.33</v>
      </c>
      <c r="G29" s="85">
        <f>B29-F29</f>
        <v>2061565.1600000001</v>
      </c>
      <c r="H29" s="84">
        <f>G29/F29</f>
        <v>0.36921260497733405</v>
      </c>
      <c r="I29" s="5"/>
      <c r="J29" s="5"/>
      <c r="K29" s="5"/>
      <c r="L29" s="5"/>
    </row>
    <row r="30" spans="1:12" ht="12.75" customHeight="1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86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87"/>
      <c r="D36" s="87"/>
      <c r="E36" s="87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7"/>
      <c r="C37" s="87"/>
      <c r="D37" s="87"/>
      <c r="E37" s="87"/>
      <c r="F37" s="4"/>
      <c r="G37" s="4"/>
      <c r="H37" s="4"/>
      <c r="I37" s="5"/>
      <c r="J37" s="5"/>
      <c r="K37" s="5"/>
      <c r="L37" s="5"/>
    </row>
    <row r="38" spans="1:12" ht="15">
      <c r="A38" s="1" t="s">
        <v>32</v>
      </c>
      <c r="B38" s="88"/>
      <c r="C38" s="89" t="s">
        <v>33</v>
      </c>
      <c r="D38" s="87"/>
      <c r="E38" s="87"/>
      <c r="F38" s="4"/>
      <c r="G38" s="4"/>
      <c r="H38" s="4"/>
      <c r="I38" s="5"/>
      <c r="J38" s="5"/>
      <c r="K38" s="5"/>
      <c r="L38" s="5"/>
    </row>
    <row r="39" spans="1:12" ht="15">
      <c r="A39" s="1"/>
      <c r="B39" s="88"/>
      <c r="C39" s="89" t="s">
        <v>34</v>
      </c>
      <c r="D39" s="87"/>
      <c r="E39" s="87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90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1"/>
      <c r="B41" s="48"/>
      <c r="C41" s="91"/>
      <c r="D41" s="91"/>
      <c r="E41" s="91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35</v>
      </c>
      <c r="D42" s="15" t="s">
        <v>35</v>
      </c>
      <c r="E42" s="15" t="s">
        <v>35</v>
      </c>
      <c r="F42" s="15"/>
      <c r="G42" s="15"/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36</v>
      </c>
      <c r="C43" s="19" t="s">
        <v>13</v>
      </c>
      <c r="D43" s="19" t="s">
        <v>37</v>
      </c>
      <c r="E43" s="19" t="s">
        <v>38</v>
      </c>
      <c r="F43" s="19" t="s">
        <v>8</v>
      </c>
      <c r="G43" s="19" t="s">
        <v>39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92">
        <f>D9+1317147</f>
        <v>1492245</v>
      </c>
      <c r="D44" s="93">
        <f>E9+98674891</f>
        <v>112173737.73</v>
      </c>
      <c r="E44" s="93">
        <f>F9+17761479</f>
        <v>20191271.4114</v>
      </c>
      <c r="F44" s="93">
        <f>G9+80913409</f>
        <v>91982463.3186</v>
      </c>
      <c r="G44" s="93">
        <f>0.185*F44</f>
        <v>17016755.713941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4">
        <f>D10+1769778</f>
        <v>1954377</v>
      </c>
      <c r="D45" s="95">
        <f>E10+72561483</f>
        <v>81220645.94</v>
      </c>
      <c r="E45" s="95">
        <f>F10+13061066</f>
        <v>14619715.3292</v>
      </c>
      <c r="F45" s="95">
        <f>G10+59500417</f>
        <v>66600930.6108</v>
      </c>
      <c r="G45" s="95">
        <f>0.185*F45</f>
        <v>12321172.162998</v>
      </c>
      <c r="H45" s="4"/>
      <c r="I45" s="5"/>
      <c r="J45" s="5"/>
      <c r="K45" s="5"/>
      <c r="L45" s="5"/>
    </row>
    <row r="46" spans="1:12" ht="13.5" thickBot="1">
      <c r="A46" s="38" t="s">
        <v>20</v>
      </c>
      <c r="B46" s="39">
        <v>37974</v>
      </c>
      <c r="C46" s="96">
        <f>D11+1842565</f>
        <v>2084608</v>
      </c>
      <c r="D46" s="97">
        <f>E11+56329344</f>
        <v>63974589.49</v>
      </c>
      <c r="E46" s="97">
        <f>F11+10139282</f>
        <v>11515426.1882</v>
      </c>
      <c r="F46" s="97">
        <f>G11+46190061</f>
        <v>52459162.3018</v>
      </c>
      <c r="G46" s="97">
        <f>0.185*F46</f>
        <v>9704945.025833</v>
      </c>
      <c r="H46" s="4"/>
      <c r="I46" s="5"/>
      <c r="J46" s="5"/>
      <c r="K46" s="5"/>
      <c r="L46" s="5"/>
    </row>
    <row r="47" spans="1:12" ht="13.5" thickBot="1">
      <c r="A47" s="38" t="s">
        <v>21</v>
      </c>
      <c r="B47" s="39"/>
      <c r="C47" s="96">
        <f>SUM(C44:C46)</f>
        <v>5531230</v>
      </c>
      <c r="D47" s="97">
        <f>SUM(D44:D46)</f>
        <v>257368973.16000003</v>
      </c>
      <c r="E47" s="97">
        <f>SUM(E44:E46)</f>
        <v>46326412.9288</v>
      </c>
      <c r="F47" s="97">
        <f>SUM(F44:F46)</f>
        <v>211042556.23119998</v>
      </c>
      <c r="G47" s="97">
        <f>SUM(G44:G46)</f>
        <v>39042872.902771994</v>
      </c>
      <c r="H47" s="4"/>
      <c r="I47" s="5"/>
      <c r="J47" s="5"/>
      <c r="K47" s="5"/>
      <c r="L47" s="5"/>
    </row>
    <row r="48" spans="1:12" ht="12">
      <c r="A48" s="5"/>
      <c r="B48" s="5"/>
      <c r="C48" s="98"/>
      <c r="D48" s="98"/>
      <c r="E48" s="98"/>
      <c r="F48" s="98"/>
      <c r="G48" s="98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99"/>
      <c r="B50" s="99"/>
      <c r="C50" s="99"/>
      <c r="D50" s="99"/>
      <c r="E50" s="5"/>
      <c r="F50" s="5"/>
      <c r="G50" s="5"/>
      <c r="H50" s="5"/>
      <c r="I50" s="5"/>
      <c r="J50" s="5"/>
      <c r="K50" s="5"/>
      <c r="L50" s="5"/>
    </row>
    <row r="51" spans="1:12" ht="15">
      <c r="A51" s="100"/>
      <c r="B51" s="99"/>
      <c r="C51" s="99"/>
      <c r="D51" s="99"/>
      <c r="E51" s="5"/>
      <c r="F51" s="5"/>
      <c r="G51" s="5"/>
      <c r="H51" s="5"/>
      <c r="I51" s="5"/>
      <c r="J51" s="5"/>
      <c r="K51" s="5"/>
      <c r="L51" s="5"/>
    </row>
    <row r="52" spans="1:12" ht="12">
      <c r="A52" s="99"/>
      <c r="B52" s="99"/>
      <c r="C52" s="99"/>
      <c r="D52" s="99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0.5" bottom="0.5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2005-05-13T22:14:02Z</dcterms:created>
  <dcterms:modified xsi:type="dcterms:W3CDTF">2005-05-13T22:14:17Z</dcterms:modified>
  <cp:category/>
  <cp:version/>
  <cp:contentType/>
  <cp:contentStatus/>
</cp:coreProperties>
</file>