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80" windowWidth="11340" windowHeight="6800" activeTab="2"/>
  </bookViews>
  <sheets>
    <sheet name="FY 2021" sheetId="8" r:id="rId1"/>
    <sheet name="1st FY 2020" sheetId="6" r:id="rId2"/>
    <sheet name="2nd FY 2020" sheetId="1" r:id="rId3"/>
    <sheet name="3rd FY 2020" sheetId="5" r:id="rId4"/>
    <sheet name="4th FY 2020" sheetId="7" r:id="rId5"/>
  </sheets>
  <calcPr calcId="162913"/>
</workbook>
</file>

<file path=xl/calcChain.xml><?xml version="1.0" encoding="utf-8"?>
<calcChain xmlns="http://schemas.openxmlformats.org/spreadsheetml/2006/main">
  <c r="G266" i="1" l="1"/>
  <c r="B265" i="1" l="1"/>
  <c r="C217" i="1"/>
  <c r="G270" i="6" l="1"/>
  <c r="D147" i="6" l="1"/>
  <c r="G140" i="6"/>
  <c r="C250" i="6"/>
  <c r="B217" i="6"/>
  <c r="C49" i="6"/>
  <c r="C7" i="6"/>
  <c r="G269" i="5"/>
  <c r="G268" i="5"/>
  <c r="G265" i="5"/>
  <c r="F12" i="1"/>
  <c r="G270" i="5" l="1"/>
  <c r="E23" i="7"/>
  <c r="D4" i="8"/>
  <c r="D5" i="8"/>
  <c r="D6" i="8"/>
  <c r="E4" i="8"/>
  <c r="E5" i="8"/>
  <c r="E6" i="8"/>
  <c r="B32" i="7" l="1"/>
  <c r="B23" i="7"/>
  <c r="B15" i="7"/>
  <c r="B7" i="7"/>
  <c r="B156" i="7"/>
  <c r="C156" i="7"/>
  <c r="D15" i="5" l="1"/>
  <c r="B98" i="5" l="1"/>
  <c r="G23" i="1" l="1"/>
  <c r="B258" i="1"/>
  <c r="D265" i="6" l="1"/>
  <c r="G172" i="7" l="1"/>
  <c r="E165" i="7"/>
  <c r="E147" i="7"/>
  <c r="C242" i="5" l="1"/>
  <c r="B242" i="5"/>
  <c r="G72" i="5" l="1"/>
  <c r="E23" i="5"/>
  <c r="F6" i="5"/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5" i="7" l="1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7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107" i="7"/>
  <c r="F106" i="7"/>
  <c r="F105" i="7"/>
  <c r="F104" i="7"/>
  <c r="F103" i="7"/>
  <c r="F97" i="7"/>
  <c r="F96" i="7"/>
  <c r="F95" i="7"/>
  <c r="F89" i="7"/>
  <c r="F88" i="7"/>
  <c r="F87" i="7"/>
  <c r="F86" i="7"/>
  <c r="F85" i="7"/>
  <c r="F79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31" i="7"/>
  <c r="F30" i="7"/>
  <c r="F29" i="7"/>
  <c r="F28" i="7"/>
  <c r="F22" i="7"/>
  <c r="F21" i="7"/>
  <c r="F20" i="7"/>
  <c r="F14" i="7"/>
  <c r="F13" i="7"/>
  <c r="F12" i="7"/>
  <c r="F6" i="7"/>
  <c r="F5" i="7"/>
  <c r="F4" i="7"/>
  <c r="F269" i="7" l="1"/>
  <c r="F115" i="5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89" i="1"/>
  <c r="F88" i="1"/>
  <c r="F87" i="1"/>
  <c r="F86" i="1"/>
  <c r="F8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G5" i="8"/>
  <c r="G6" i="8"/>
  <c r="G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E258" i="7"/>
  <c r="D258" i="7"/>
  <c r="C258" i="7"/>
  <c r="B258" i="7"/>
  <c r="G250" i="7"/>
  <c r="F250" i="7"/>
  <c r="E250" i="7"/>
  <c r="D250" i="7"/>
  <c r="C250" i="7"/>
  <c r="B250" i="7"/>
  <c r="G242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G147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G108" i="7"/>
  <c r="E108" i="7"/>
  <c r="D108" i="7"/>
  <c r="C108" i="7"/>
  <c r="B108" i="7"/>
  <c r="G98" i="7"/>
  <c r="E98" i="7"/>
  <c r="D98" i="7"/>
  <c r="C98" i="7"/>
  <c r="B98" i="7"/>
  <c r="G90" i="7"/>
  <c r="E90" i="7"/>
  <c r="D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E32" i="7"/>
  <c r="D32" i="7"/>
  <c r="C32" i="7"/>
  <c r="F267" i="7"/>
  <c r="G23" i="7"/>
  <c r="D23" i="7"/>
  <c r="C23" i="7"/>
  <c r="F23" i="7"/>
  <c r="G15" i="7"/>
  <c r="E15" i="7"/>
  <c r="D15" i="7"/>
  <c r="C15" i="7"/>
  <c r="G7" i="7"/>
  <c r="E7" i="7"/>
  <c r="D7" i="7"/>
  <c r="C7" i="7"/>
  <c r="E269" i="5"/>
  <c r="D269" i="5"/>
  <c r="C269" i="5"/>
  <c r="B269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G64" i="5"/>
  <c r="E64" i="5"/>
  <c r="D64" i="5"/>
  <c r="C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D23" i="5"/>
  <c r="C23" i="5"/>
  <c r="B23" i="5"/>
  <c r="G15" i="5"/>
  <c r="E15" i="5"/>
  <c r="C15" i="5"/>
  <c r="B15" i="5"/>
  <c r="G7" i="5"/>
  <c r="E7" i="5"/>
  <c r="D7" i="5"/>
  <c r="C7" i="5"/>
  <c r="B7" i="5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E266" i="1"/>
  <c r="D266" i="1"/>
  <c r="C266" i="1"/>
  <c r="B266" i="1"/>
  <c r="G265" i="1"/>
  <c r="E265" i="1"/>
  <c r="D265" i="1"/>
  <c r="C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B242" i="8" l="1"/>
  <c r="D270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B270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G270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B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80" i="7"/>
  <c r="F115" i="7"/>
  <c r="F165" i="7"/>
  <c r="F258" i="7"/>
  <c r="B270" i="7"/>
  <c r="G270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E266" i="8"/>
  <c r="E15" i="8"/>
  <c r="G7" i="8"/>
  <c r="D270" i="6"/>
  <c r="E270" i="6"/>
  <c r="F4" i="6"/>
  <c r="F5" i="6"/>
  <c r="F5" i="8" s="1"/>
  <c r="F6" i="6"/>
  <c r="F6" i="8" s="1"/>
  <c r="B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6"/>
  <c r="F28" i="8" s="1"/>
  <c r="F29" i="6"/>
  <c r="F29" i="8" s="1"/>
  <c r="F30" i="6"/>
  <c r="F30" i="8" s="1"/>
  <c r="F31" i="6"/>
  <c r="F31" i="8" s="1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G41" i="6"/>
  <c r="F46" i="6"/>
  <c r="F46" i="8" s="1"/>
  <c r="F47" i="6"/>
  <c r="F47" i="8" s="1"/>
  <c r="F48" i="6"/>
  <c r="F48" i="8" s="1"/>
  <c r="B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B108" i="6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D140" i="6"/>
  <c r="E140" i="6"/>
  <c r="F145" i="6"/>
  <c r="F145" i="8" s="1"/>
  <c r="F146" i="6"/>
  <c r="F146" i="8" s="1"/>
  <c r="B147" i="6"/>
  <c r="C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6"/>
  <c r="F170" i="8" s="1"/>
  <c r="F171" i="6"/>
  <c r="F171" i="8" s="1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6"/>
  <c r="F185" i="8" s="1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G270" i="8" l="1"/>
  <c r="F270" i="7"/>
  <c r="F270" i="5"/>
  <c r="F270" i="1"/>
  <c r="D270" i="8"/>
  <c r="F265" i="6"/>
  <c r="F54" i="8"/>
  <c r="F57" i="8" s="1"/>
  <c r="F57" i="6"/>
  <c r="F4" i="8"/>
  <c r="F7" i="6"/>
  <c r="F64" i="8"/>
  <c r="F23" i="8"/>
  <c r="F49" i="8"/>
  <c r="F15" i="8"/>
  <c r="E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<sst xmlns="http://schemas.openxmlformats.org/spreadsheetml/2006/main" count="3085" uniqueCount="69">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</sst>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0" borderId="0" xfId="2" applyNumberFormat="1" applyFont="1" applyFill="1" applyBorder="1"/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view="pageLayout" topLeftCell="A258" zoomScale="200" zoomScaleNormal="100" zoomScalePageLayoutView="200" workbookViewId="0">
      <selection activeCell="D265" sqref="D265"/>
    </sheetView>
  </sheetViews>
  <sheetFormatPr defaultColWidth="9.1796875" defaultRowHeight="12.5" x14ac:dyDescent="0.25"/>
  <cols>
    <col min="1" max="1" width="12" style="9" customWidth="1"/>
    <col min="2" max="2" width="9.1796875" style="9" customWidth="1"/>
    <col min="3" max="3" width="6.453125" style="9" customWidth="1"/>
    <col min="4" max="5" width="16.7265625" style="40" bestFit="1" customWidth="1"/>
    <col min="6" max="7" width="15.1796875" style="40" bestFit="1" customWidth="1"/>
    <col min="8" max="10" width="16.81640625" style="9" bestFit="1" customWidth="1"/>
    <col min="11" max="11" width="15.7265625" style="9" bestFit="1" customWidth="1"/>
    <col min="12" max="16384" width="9.1796875" style="9"/>
  </cols>
  <sheetData>
    <row r="1" spans="1:8" ht="13.5" thickBot="1" x14ac:dyDescent="0.35">
      <c r="A1" s="24" t="s">
        <v>18</v>
      </c>
      <c r="B1" s="24"/>
      <c r="G1" s="43"/>
      <c r="H1" s="24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45" t="s">
        <v>10</v>
      </c>
      <c r="H2" s="24"/>
    </row>
    <row r="3" spans="1:8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" thickTop="1" x14ac:dyDescent="0.25">
      <c r="A4" s="14" t="s">
        <v>12</v>
      </c>
      <c r="B4" s="14">
        <f>'4th FY 2020'!B4</f>
        <v>0</v>
      </c>
      <c r="C4" s="14">
        <f>'4th FY 2020'!C4</f>
        <v>0</v>
      </c>
      <c r="D4" s="48">
        <f>'1st FY 2020'!D4+'2nd FY 2020'!D4+'3rd FY 2020'!D4+'4th FY 2020'!D4</f>
        <v>2181477</v>
      </c>
      <c r="E4" s="48">
        <f>'1st FY 2020'!E4+'2nd FY 2020'!E4+'3rd FY 2020'!E4+'4th FY 2020'!E4</f>
        <v>1590551.4500000002</v>
      </c>
      <c r="F4" s="48">
        <f>'1st FY 2020'!F4+'2nd FY 2020'!F4+'3rd FY 2020'!F4+'4th FY 2020'!F4</f>
        <v>590925.54999999993</v>
      </c>
      <c r="G4" s="48">
        <f>'1st FY 2020'!G4+'2nd FY 2020'!G4+'3rd FY 2020'!G4+'4th FY 2020'!G4</f>
        <v>153640.64000000001</v>
      </c>
    </row>
    <row r="5" spans="1:8" x14ac:dyDescent="0.25">
      <c r="A5" s="14" t="s">
        <v>13</v>
      </c>
      <c r="B5" s="14">
        <f>'4th FY 2020'!B5</f>
        <v>0</v>
      </c>
      <c r="C5" s="14">
        <f>'4th FY 2020'!C5</f>
        <v>0</v>
      </c>
      <c r="D5" s="48">
        <f>'1st FY 2020'!D5+'2nd FY 2020'!D5+'3rd FY 2020'!D5+'4th FY 2020'!D5</f>
        <v>769768</v>
      </c>
      <c r="E5" s="48">
        <f>'1st FY 2020'!E5+'2nd FY 2020'!E5+'3rd FY 2020'!E5+'4th FY 2020'!E5</f>
        <v>515483.60000000003</v>
      </c>
      <c r="F5" s="48">
        <f>'1st FY 2020'!F5+'2nd FY 2020'!F5+'3rd FY 2020'!F5+'4th FY 2020'!F5</f>
        <v>254284.39999999997</v>
      </c>
      <c r="G5" s="48">
        <f>'1st FY 2020'!G5+'2nd FY 2020'!G5+'3rd FY 2020'!G5+'4th FY 2020'!G5</f>
        <v>66113.95</v>
      </c>
    </row>
    <row r="6" spans="1:8" x14ac:dyDescent="0.25">
      <c r="A6" s="26" t="s">
        <v>14</v>
      </c>
      <c r="B6" s="14">
        <f>'4th FY 2020'!B6</f>
        <v>0</v>
      </c>
      <c r="C6" s="14">
        <f>'4th FY 2020'!C6</f>
        <v>0</v>
      </c>
      <c r="D6" s="48">
        <f>'1st FY 2020'!D6+'2nd FY 2020'!D6+'3rd FY 2020'!D6+'4th FY 2020'!D6</f>
        <v>52560088</v>
      </c>
      <c r="E6" s="48">
        <f>'1st FY 2020'!E6+'2nd FY 2020'!E6+'3rd FY 2020'!E6+'4th FY 2020'!E6</f>
        <v>37594157.25</v>
      </c>
      <c r="F6" s="48">
        <f>'1st FY 2020'!F6+'2nd FY 2020'!F6+'3rd FY 2020'!F6+'4th FY 2020'!F6</f>
        <v>14965930.75</v>
      </c>
      <c r="G6" s="48">
        <f>'1st FY 2020'!G6+'2nd FY 2020'!G6+'3rd FY 2020'!G6+'4th FY 2020'!G6</f>
        <v>4863927.5</v>
      </c>
    </row>
    <row r="7" spans="1:8" x14ac:dyDescent="0.25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55511333</v>
      </c>
      <c r="E7" s="49">
        <f t="shared" si="0"/>
        <v>39700192.299999997</v>
      </c>
      <c r="F7" s="49">
        <f t="shared" si="0"/>
        <v>15811140.699999999</v>
      </c>
      <c r="G7" s="49">
        <f t="shared" si="0"/>
        <v>5083682.09</v>
      </c>
    </row>
    <row r="8" spans="1:8" x14ac:dyDescent="0.25">
      <c r="A8" s="26"/>
      <c r="B8" s="26"/>
      <c r="C8" s="26"/>
      <c r="D8" s="50"/>
      <c r="E8" s="50"/>
      <c r="F8" s="50"/>
      <c r="G8" s="50"/>
    </row>
    <row r="9" spans="1:8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" thickTop="1" x14ac:dyDescent="0.25">
      <c r="A12" s="26" t="s">
        <v>12</v>
      </c>
      <c r="B12" s="14">
        <f>'4th FY 2020'!B12</f>
        <v>0</v>
      </c>
      <c r="C12" s="14">
        <f>'4th FY 2020'!C12</f>
        <v>0</v>
      </c>
      <c r="D12" s="48">
        <f>'1st FY 2020'!D12+'2nd FY 2020'!D12+'3rd FY 2020'!D12+'4th FY 2020'!D12</f>
        <v>658286.25</v>
      </c>
      <c r="E12" s="48">
        <f>'1st FY 2020'!E12+'2nd FY 2020'!E12+'3rd FY 2020'!E12+'4th FY 2020'!E12</f>
        <v>471187.85</v>
      </c>
      <c r="F12" s="48">
        <f>'1st FY 2020'!F12+'2nd FY 2020'!F12+'3rd FY 2020'!F12+'4th FY 2020'!F12</f>
        <v>187098.4</v>
      </c>
      <c r="G12" s="48">
        <f>'1st FY 2020'!G12+'2nd FY 2020'!G12+'3rd FY 2020'!G12+'4th FY 2020'!G12</f>
        <v>48645.58</v>
      </c>
    </row>
    <row r="13" spans="1:8" x14ac:dyDescent="0.25">
      <c r="A13" s="26" t="s">
        <v>13</v>
      </c>
      <c r="B13" s="14">
        <f>'4th FY 2020'!B13</f>
        <v>0</v>
      </c>
      <c r="C13" s="14">
        <f>'4th FY 2020'!C13</f>
        <v>0</v>
      </c>
      <c r="D13" s="48">
        <f>'1st FY 2020'!D13+'2nd FY 2020'!D13+'3rd FY 2020'!D13+'4th FY 2020'!D13</f>
        <v>430163</v>
      </c>
      <c r="E13" s="48">
        <f>'1st FY 2020'!E13+'2nd FY 2020'!E13+'3rd FY 2020'!E13+'4th FY 2020'!E13</f>
        <v>308474.34999999998</v>
      </c>
      <c r="F13" s="48">
        <f>'1st FY 2020'!F13+'2nd FY 2020'!F13+'3rd FY 2020'!F13+'4th FY 2020'!F13</f>
        <v>121688.65</v>
      </c>
      <c r="G13" s="48">
        <f>'1st FY 2020'!G13+'2nd FY 2020'!G13+'3rd FY 2020'!G13+'4th FY 2020'!G13</f>
        <v>31639.050000000003</v>
      </c>
    </row>
    <row r="14" spans="1:8" x14ac:dyDescent="0.25">
      <c r="A14" s="26" t="s">
        <v>14</v>
      </c>
      <c r="B14" s="14">
        <f>'4th FY 2020'!B14</f>
        <v>0</v>
      </c>
      <c r="C14" s="14">
        <f>'4th FY 2020'!C14</f>
        <v>0</v>
      </c>
      <c r="D14" s="48">
        <f>'1st FY 2020'!D14+'2nd FY 2020'!D14+'3rd FY 2020'!D14+'4th FY 2020'!D14</f>
        <v>12877798</v>
      </c>
      <c r="E14" s="48">
        <f>'1st FY 2020'!E14+'2nd FY 2020'!E14+'3rd FY 2020'!E14+'4th FY 2020'!E14</f>
        <v>9295713.4000000004</v>
      </c>
      <c r="F14" s="48">
        <f>'1st FY 2020'!F14+'2nd FY 2020'!F14+'3rd FY 2020'!F14+'4th FY 2020'!F14</f>
        <v>3582084.5999999996</v>
      </c>
      <c r="G14" s="48">
        <f>'1st FY 2020'!G14+'2nd FY 2020'!G14+'3rd FY 2020'!G14+'4th FY 2020'!G14</f>
        <v>1164177.5</v>
      </c>
    </row>
    <row r="15" spans="1:8" x14ac:dyDescent="0.25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13966247.25</v>
      </c>
      <c r="E15" s="49">
        <f t="shared" si="1"/>
        <v>10075375.6</v>
      </c>
      <c r="F15" s="49">
        <f t="shared" si="1"/>
        <v>3890871.6499999994</v>
      </c>
      <c r="G15" s="49">
        <f t="shared" si="1"/>
        <v>1244462.1299999999</v>
      </c>
    </row>
    <row r="16" spans="1:8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14">
        <f>'4th FY 2020'!B20</f>
        <v>0</v>
      </c>
      <c r="C20" s="14">
        <f>'4th FY 2020'!C20</f>
        <v>0</v>
      </c>
      <c r="D20" s="48">
        <f>'1st FY 2020'!D20+'2nd FY 2020'!D20+'3rd FY 2020'!D20+'4th FY 2020'!D20</f>
        <v>598973</v>
      </c>
      <c r="E20" s="48">
        <f>'1st FY 2020'!E20+'2nd FY 2020'!E20+'3rd FY 2020'!E20+'4th FY 2020'!E20</f>
        <v>379570.55</v>
      </c>
      <c r="F20" s="48">
        <f>'1st FY 2020'!F20+'2nd FY 2020'!F20+'3rd FY 2020'!F20+'4th FY 2020'!F20</f>
        <v>219402.45</v>
      </c>
      <c r="G20" s="48">
        <f>'1st FY 2020'!G20+'2nd FY 2020'!G20+'3rd FY 2020'!G20+'4th FY 2020'!G20</f>
        <v>57044.639999999999</v>
      </c>
    </row>
    <row r="21" spans="1:7" x14ac:dyDescent="0.25">
      <c r="A21" s="26" t="s">
        <v>13</v>
      </c>
      <c r="B21" s="14">
        <f>'4th FY 2020'!B21</f>
        <v>0</v>
      </c>
      <c r="C21" s="14">
        <f>'4th FY 2020'!C21</f>
        <v>0</v>
      </c>
      <c r="D21" s="48">
        <f>'1st FY 2020'!D21+'2nd FY 2020'!D21+'3rd FY 2020'!D21+'4th FY 2020'!D21</f>
        <v>291746</v>
      </c>
      <c r="E21" s="48">
        <f>'1st FY 2020'!E21+'2nd FY 2020'!E21+'3rd FY 2020'!E21+'4th FY 2020'!E21</f>
        <v>186432.15</v>
      </c>
      <c r="F21" s="48">
        <f>'1st FY 2020'!F21+'2nd FY 2020'!F21+'3rd FY 2020'!F21+'4th FY 2020'!F21</f>
        <v>105313.85</v>
      </c>
      <c r="G21" s="48">
        <f>'1st FY 2020'!G21+'2nd FY 2020'!G21+'3rd FY 2020'!G21+'4th FY 2020'!G21</f>
        <v>27381.61</v>
      </c>
    </row>
    <row r="22" spans="1:7" x14ac:dyDescent="0.25">
      <c r="A22" s="26" t="s">
        <v>14</v>
      </c>
      <c r="B22" s="14">
        <f>'4th FY 2020'!B22</f>
        <v>0</v>
      </c>
      <c r="C22" s="14">
        <f>'4th FY 2020'!C22</f>
        <v>0</v>
      </c>
      <c r="D22" s="48">
        <f>'1st FY 2020'!D22+'2nd FY 2020'!D22+'3rd FY 2020'!D22+'4th FY 2020'!D22</f>
        <v>8138589</v>
      </c>
      <c r="E22" s="48">
        <f>'1st FY 2020'!E22+'2nd FY 2020'!E22+'3rd FY 2020'!E22+'4th FY 2020'!E22</f>
        <v>5585244.5500000007</v>
      </c>
      <c r="F22" s="48">
        <f>'1st FY 2020'!F22+'2nd FY 2020'!F22+'3rd FY 2020'!F22+'4th FY 2020'!F22</f>
        <v>2553344.4499999997</v>
      </c>
      <c r="G22" s="48">
        <f>'1st FY 2020'!G22+'2nd FY 2020'!G22+'3rd FY 2020'!G22+'4th FY 2020'!G22</f>
        <v>829836.94</v>
      </c>
    </row>
    <row r="23" spans="1:7" x14ac:dyDescent="0.25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9029308</v>
      </c>
      <c r="E23" s="49">
        <f t="shared" si="2"/>
        <v>6151247.2500000009</v>
      </c>
      <c r="F23" s="49">
        <f t="shared" si="2"/>
        <v>2878060.75</v>
      </c>
      <c r="G23" s="49">
        <f t="shared" si="2"/>
        <v>914263.19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14">
        <f>'4th FY 2020'!B28</f>
        <v>0</v>
      </c>
      <c r="C28" s="14">
        <f>'4th FY 2020'!C28</f>
        <v>0</v>
      </c>
      <c r="D28" s="48">
        <f>'1st FY 2020'!D28+'2nd FY 2020'!D28+'3rd FY 2020'!D28+'4th FY 2020'!D28</f>
        <v>1677379</v>
      </c>
      <c r="E28" s="48">
        <f>'1st FY 2020'!E28+'2nd FY 2020'!E28+'3rd FY 2020'!E28+'4th FY 2020'!E28</f>
        <v>1129589.25</v>
      </c>
      <c r="F28" s="48">
        <f>'1st FY 2020'!F28+'2nd FY 2020'!F28+'3rd FY 2020'!F28+'4th FY 2020'!F28</f>
        <v>547789.75</v>
      </c>
      <c r="G28" s="48">
        <f>'1st FY 2020'!G28+'2nd FY 2020'!G28+'3rd FY 2020'!G28+'4th FY 2020'!G28</f>
        <v>142425.32999999999</v>
      </c>
    </row>
    <row r="29" spans="1:7" x14ac:dyDescent="0.25">
      <c r="A29" s="26" t="s">
        <v>13</v>
      </c>
      <c r="B29" s="14">
        <f>'4th FY 2020'!B29</f>
        <v>0</v>
      </c>
      <c r="C29" s="14">
        <f>'4th FY 2020'!C29</f>
        <v>0</v>
      </c>
      <c r="D29" s="48">
        <f>'1st FY 2020'!D29+'2nd FY 2020'!D29+'3rd FY 2020'!D29+'4th FY 2020'!D29</f>
        <v>1070878</v>
      </c>
      <c r="E29" s="48">
        <f>'1st FY 2020'!E29+'2nd FY 2020'!E29+'3rd FY 2020'!E29+'4th FY 2020'!E29</f>
        <v>658734.94999999995</v>
      </c>
      <c r="F29" s="48">
        <f>'1st FY 2020'!F29+'2nd FY 2020'!F29+'3rd FY 2020'!F29+'4th FY 2020'!F29</f>
        <v>412143.05</v>
      </c>
      <c r="G29" s="48">
        <f>'1st FY 2020'!G29+'2nd FY 2020'!G29+'3rd FY 2020'!G29+'4th FY 2020'!G29</f>
        <v>107157.19</v>
      </c>
    </row>
    <row r="30" spans="1:7" x14ac:dyDescent="0.25">
      <c r="A30" s="26" t="s">
        <v>16</v>
      </c>
      <c r="B30" s="14">
        <f>'4th FY 2020'!B30</f>
        <v>0</v>
      </c>
      <c r="C30" s="14">
        <f>'4th FY 2020'!C30</f>
        <v>0</v>
      </c>
      <c r="D30" s="48">
        <f>'1st FY 2020'!D30+'2nd FY 2020'!D30+'3rd FY 2020'!D30+'4th FY 2020'!D30</f>
        <v>273575</v>
      </c>
      <c r="E30" s="48">
        <f>'1st FY 2020'!E30+'2nd FY 2020'!E30+'3rd FY 2020'!E30+'4th FY 2020'!E30</f>
        <v>175321.3</v>
      </c>
      <c r="F30" s="48">
        <f>'1st FY 2020'!F30+'2nd FY 2020'!F30+'3rd FY 2020'!F30+'4th FY 2020'!F30</f>
        <v>98253.700000000012</v>
      </c>
      <c r="G30" s="48">
        <f>'1st FY 2020'!G30+'2nd FY 2020'!G30+'3rd FY 2020'!G30+'4th FY 2020'!G30</f>
        <v>25545.96</v>
      </c>
    </row>
    <row r="31" spans="1:7" x14ac:dyDescent="0.25">
      <c r="A31" s="26" t="s">
        <v>14</v>
      </c>
      <c r="B31" s="14">
        <f>'4th FY 2020'!B31</f>
        <v>0</v>
      </c>
      <c r="C31" s="14">
        <f>'4th FY 2020'!C31</f>
        <v>0</v>
      </c>
      <c r="D31" s="48">
        <f>'1st FY 2020'!D31+'2nd FY 2020'!D31+'3rd FY 2020'!D31+'4th FY 2020'!D31</f>
        <v>11932996</v>
      </c>
      <c r="E31" s="48">
        <f>'1st FY 2020'!E31+'2nd FY 2020'!E31+'3rd FY 2020'!E31+'4th FY 2020'!E31</f>
        <v>8244421.8499999996</v>
      </c>
      <c r="F31" s="48">
        <f>'1st FY 2020'!F31+'2nd FY 2020'!F31+'3rd FY 2020'!F31+'4th FY 2020'!F31</f>
        <v>3688574.1500000004</v>
      </c>
      <c r="G31" s="48">
        <f>'1st FY 2020'!G31+'2nd FY 2020'!G31+'3rd FY 2020'!G31+'4th FY 2020'!G31</f>
        <v>1198786.6000000001</v>
      </c>
    </row>
    <row r="32" spans="1:7" x14ac:dyDescent="0.25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14954828</v>
      </c>
      <c r="E32" s="49">
        <f t="shared" si="3"/>
        <v>10208067.35</v>
      </c>
      <c r="F32" s="49">
        <f t="shared" si="3"/>
        <v>4746760.6500000004</v>
      </c>
      <c r="G32" s="49">
        <f t="shared" si="3"/>
        <v>1473915.08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14">
        <f>'4th FY 2020'!B37</f>
        <v>0</v>
      </c>
      <c r="C37" s="14">
        <f>'4th FY 2020'!C37</f>
        <v>0</v>
      </c>
      <c r="D37" s="48">
        <f>'1st FY 2020'!D37+'2nd FY 2020'!D37+'3rd FY 2020'!D37+'4th FY 2020'!D37</f>
        <v>4543316</v>
      </c>
      <c r="E37" s="48">
        <f>'1st FY 2020'!E37+'2nd FY 2020'!E37+'3rd FY 2020'!E37+'4th FY 2020'!E37</f>
        <v>3130710</v>
      </c>
      <c r="F37" s="48">
        <f>'1st FY 2020'!F37+'2nd FY 2020'!F37+'3rd FY 2020'!F37+'4th FY 2020'!F37</f>
        <v>1412606</v>
      </c>
      <c r="G37" s="48">
        <f>'1st FY 2020'!G37+'2nd FY 2020'!G37+'3rd FY 2020'!G37+'4th FY 2020'!G37</f>
        <v>367277.56</v>
      </c>
    </row>
    <row r="38" spans="1:7" x14ac:dyDescent="0.25">
      <c r="A38" s="26" t="s">
        <v>13</v>
      </c>
      <c r="B38" s="14">
        <f>'4th FY 2020'!B38</f>
        <v>0</v>
      </c>
      <c r="C38" s="14">
        <f>'4th FY 2020'!C38</f>
        <v>0</v>
      </c>
      <c r="D38" s="48">
        <f>'1st FY 2020'!D38+'2nd FY 2020'!D38+'3rd FY 2020'!D38+'4th FY 2020'!D38</f>
        <v>2505960</v>
      </c>
      <c r="E38" s="48">
        <f>'1st FY 2020'!E38+'2nd FY 2020'!E38+'3rd FY 2020'!E38+'4th FY 2020'!E38</f>
        <v>1656996.6</v>
      </c>
      <c r="F38" s="48">
        <f>'1st FY 2020'!F38+'2nd FY 2020'!F38+'3rd FY 2020'!F38+'4th FY 2020'!F38</f>
        <v>848963.4</v>
      </c>
      <c r="G38" s="48">
        <f>'1st FY 2020'!G38+'2nd FY 2020'!G38+'3rd FY 2020'!G38+'4th FY 2020'!G38</f>
        <v>220730.49</v>
      </c>
    </row>
    <row r="39" spans="1:7" x14ac:dyDescent="0.25">
      <c r="A39" s="26" t="s">
        <v>16</v>
      </c>
      <c r="B39" s="14">
        <f>'4th FY 2020'!B39</f>
        <v>0</v>
      </c>
      <c r="C39" s="14">
        <f>'4th FY 2020'!C39</f>
        <v>0</v>
      </c>
      <c r="D39" s="48">
        <f>'1st FY 2020'!D39+'2nd FY 2020'!D39+'3rd FY 2020'!D39+'4th FY 2020'!D39</f>
        <v>470955</v>
      </c>
      <c r="E39" s="48">
        <f>'1st FY 2020'!E39+'2nd FY 2020'!E39+'3rd FY 2020'!E39+'4th FY 2020'!E39</f>
        <v>303188.84999999998</v>
      </c>
      <c r="F39" s="48">
        <f>'1st FY 2020'!F39+'2nd FY 2020'!F39+'3rd FY 2020'!F39+'4th FY 2020'!F39</f>
        <v>167766.15</v>
      </c>
      <c r="G39" s="48">
        <f>'1st FY 2020'!G39+'2nd FY 2020'!G39+'3rd FY 2020'!G39+'4th FY 2020'!G39</f>
        <v>43619.199999999997</v>
      </c>
    </row>
    <row r="40" spans="1:7" x14ac:dyDescent="0.25">
      <c r="A40" s="26" t="s">
        <v>14</v>
      </c>
      <c r="B40" s="14">
        <f>'4th FY 2020'!B40</f>
        <v>0</v>
      </c>
      <c r="C40" s="14">
        <f>'4th FY 2020'!C40</f>
        <v>0</v>
      </c>
      <c r="D40" s="48">
        <f>'1st FY 2020'!D40+'2nd FY 2020'!D40+'3rd FY 2020'!D40+'4th FY 2020'!D40</f>
        <v>48916242</v>
      </c>
      <c r="E40" s="48">
        <f>'1st FY 2020'!E40+'2nd FY 2020'!E40+'3rd FY 2020'!E40+'4th FY 2020'!E40</f>
        <v>33780821.75</v>
      </c>
      <c r="F40" s="48">
        <f>'1st FY 2020'!F40+'2nd FY 2020'!F40+'3rd FY 2020'!F40+'4th FY 2020'!F40</f>
        <v>15135420.25</v>
      </c>
      <c r="G40" s="48">
        <f>'1st FY 2020'!G40+'2nd FY 2020'!G40+'3rd FY 2020'!G40+'4th FY 2020'!G40</f>
        <v>4919011.58</v>
      </c>
    </row>
    <row r="41" spans="1:7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56436473</v>
      </c>
      <c r="E41" s="49">
        <f t="shared" si="4"/>
        <v>38871717.200000003</v>
      </c>
      <c r="F41" s="49">
        <f t="shared" si="4"/>
        <v>17564755.800000001</v>
      </c>
      <c r="G41" s="49">
        <f t="shared" si="4"/>
        <v>5550638.8300000001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14">
        <f>'4th FY 2020'!B46</f>
        <v>0</v>
      </c>
      <c r="C46" s="14">
        <f>'4th FY 2020'!C46</f>
        <v>0</v>
      </c>
      <c r="D46" s="48">
        <f>'1st FY 2020'!D46+'2nd FY 2020'!D46+'3rd FY 2020'!D46+'4th FY 2020'!D46</f>
        <v>2143567</v>
      </c>
      <c r="E46" s="48">
        <f>'1st FY 2020'!E46+'2nd FY 2020'!E46+'3rd FY 2020'!E46+'4th FY 2020'!E46</f>
        <v>1510309.6</v>
      </c>
      <c r="F46" s="48">
        <f>'1st FY 2020'!F46+'2nd FY 2020'!F46+'3rd FY 2020'!F46+'4th FY 2020'!F46</f>
        <v>633257.39999999991</v>
      </c>
      <c r="G46" s="48">
        <f>'1st FY 2020'!G46+'2nd FY 2020'!G46+'3rd FY 2020'!G46+'4th FY 2020'!G46</f>
        <v>164646.91999999998</v>
      </c>
    </row>
    <row r="47" spans="1:7" x14ac:dyDescent="0.25">
      <c r="A47" s="26" t="s">
        <v>13</v>
      </c>
      <c r="B47" s="14">
        <f>'4th FY 2020'!B47</f>
        <v>0</v>
      </c>
      <c r="C47" s="14">
        <f>'4th FY 2020'!C47</f>
        <v>0</v>
      </c>
      <c r="D47" s="48">
        <f>'1st FY 2020'!D47+'2nd FY 2020'!D47+'3rd FY 2020'!D47+'4th FY 2020'!D47</f>
        <v>990294</v>
      </c>
      <c r="E47" s="48">
        <f>'1st FY 2020'!E47+'2nd FY 2020'!E47+'3rd FY 2020'!E47+'4th FY 2020'!E47</f>
        <v>673089.8</v>
      </c>
      <c r="F47" s="48">
        <f>'1st FY 2020'!F47+'2nd FY 2020'!F47+'3rd FY 2020'!F47+'4th FY 2020'!F47</f>
        <v>317204.2</v>
      </c>
      <c r="G47" s="48">
        <f>'1st FY 2020'!G47+'2nd FY 2020'!G47+'3rd FY 2020'!G47+'4th FY 2020'!G47</f>
        <v>82473.09</v>
      </c>
    </row>
    <row r="48" spans="1:7" x14ac:dyDescent="0.25">
      <c r="A48" s="26" t="s">
        <v>14</v>
      </c>
      <c r="B48" s="14">
        <f>'4th FY 2020'!B48</f>
        <v>0</v>
      </c>
      <c r="C48" s="14">
        <f>'4th FY 2020'!C48</f>
        <v>0</v>
      </c>
      <c r="D48" s="48">
        <f>'1st FY 2020'!D48+'2nd FY 2020'!D48+'3rd FY 2020'!D48+'4th FY 2020'!D48</f>
        <v>77570875</v>
      </c>
      <c r="E48" s="48">
        <f>'1st FY 2020'!E48+'2nd FY 2020'!E48+'3rd FY 2020'!E48+'4th FY 2020'!E48</f>
        <v>53470024.299999997</v>
      </c>
      <c r="F48" s="48">
        <f>'1st FY 2020'!F48+'2nd FY 2020'!F48+'3rd FY 2020'!F48+'4th FY 2020'!F48</f>
        <v>24100850.699999999</v>
      </c>
      <c r="G48" s="48">
        <f>'1st FY 2020'!G48+'2nd FY 2020'!G48+'3rd FY 2020'!G48+'4th FY 2020'!G48</f>
        <v>7832776.4800000004</v>
      </c>
    </row>
    <row r="49" spans="1:7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80704736</v>
      </c>
      <c r="E49" s="49">
        <f t="shared" si="5"/>
        <v>55653423.699999996</v>
      </c>
      <c r="F49" s="49">
        <f t="shared" si="5"/>
        <v>25051312.300000001</v>
      </c>
      <c r="G49" s="49">
        <f t="shared" si="5"/>
        <v>8079896.4900000002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14">
        <f>'4th FY 2020'!B54</f>
        <v>0</v>
      </c>
      <c r="C54" s="14">
        <f>'4th FY 2020'!C54</f>
        <v>0</v>
      </c>
      <c r="D54" s="48">
        <f>'1st FY 2020'!D54+'2nd FY 2020'!D54+'3rd FY 2020'!D54+'4th FY 2020'!D54</f>
        <v>351942</v>
      </c>
      <c r="E54" s="48">
        <f>'1st FY 2020'!E54+'2nd FY 2020'!E54+'3rd FY 2020'!E54+'4th FY 2020'!E54</f>
        <v>232492.09999999998</v>
      </c>
      <c r="F54" s="48">
        <f>'1st FY 2020'!F54+'2nd FY 2020'!F54+'3rd FY 2020'!F54+'4th FY 2020'!F54</f>
        <v>119449.90000000001</v>
      </c>
      <c r="G54" s="48">
        <f>'1st FY 2020'!G54+'2nd FY 2020'!G54+'3rd FY 2020'!G54+'4th FY 2020'!G54</f>
        <v>31056.97</v>
      </c>
    </row>
    <row r="55" spans="1:7" x14ac:dyDescent="0.25">
      <c r="A55" s="26" t="s">
        <v>13</v>
      </c>
      <c r="B55" s="14">
        <f>'4th FY 2020'!B55</f>
        <v>0</v>
      </c>
      <c r="C55" s="14">
        <f>'4th FY 2020'!C55</f>
        <v>0</v>
      </c>
      <c r="D55" s="48">
        <f>'1st FY 2020'!D55+'2nd FY 2020'!D55+'3rd FY 2020'!D55+'4th FY 2020'!D55</f>
        <v>67438</v>
      </c>
      <c r="E55" s="48">
        <f>'1st FY 2020'!E55+'2nd FY 2020'!E55+'3rd FY 2020'!E55+'4th FY 2020'!E55</f>
        <v>41057.199999999997</v>
      </c>
      <c r="F55" s="48">
        <f>'1st FY 2020'!F55+'2nd FY 2020'!F55+'3rd FY 2020'!F55+'4th FY 2020'!F55</f>
        <v>26380.800000000003</v>
      </c>
      <c r="G55" s="48">
        <f>'1st FY 2020'!G55+'2nd FY 2020'!G55+'3rd FY 2020'!G55+'4th FY 2020'!G55</f>
        <v>6859.01</v>
      </c>
    </row>
    <row r="56" spans="1:7" x14ac:dyDescent="0.25">
      <c r="A56" s="26" t="s">
        <v>16</v>
      </c>
      <c r="B56" s="14">
        <f>'4th FY 2020'!B56</f>
        <v>0</v>
      </c>
      <c r="C56" s="14">
        <f>'4th FY 2020'!C56</f>
        <v>0</v>
      </c>
      <c r="D56" s="48">
        <f>'1st FY 2020'!D56+'2nd FY 2020'!D56+'3rd FY 2020'!D56+'4th FY 2020'!D56</f>
        <v>71224</v>
      </c>
      <c r="E56" s="48">
        <f>'1st FY 2020'!E56+'2nd FY 2020'!E56+'3rd FY 2020'!E56+'4th FY 2020'!E56</f>
        <v>39316.400000000001</v>
      </c>
      <c r="F56" s="48">
        <f>'1st FY 2020'!F56+'2nd FY 2020'!F56+'3rd FY 2020'!F56+'4th FY 2020'!F56</f>
        <v>31907.599999999999</v>
      </c>
      <c r="G56" s="48">
        <f>'1st FY 2020'!G56+'2nd FY 2020'!G56+'3rd FY 2020'!G56+'4th FY 2020'!G56</f>
        <v>8295.98</v>
      </c>
    </row>
    <row r="57" spans="1:7" x14ac:dyDescent="0.25">
      <c r="A57" s="30" t="s">
        <v>15</v>
      </c>
      <c r="B57" s="30">
        <f>SUM(B54:B55)</f>
        <v>0</v>
      </c>
      <c r="C57" s="30">
        <f>SUM(C54:C55)</f>
        <v>0</v>
      </c>
      <c r="D57" s="49">
        <f>SUM(D54:D56)</f>
        <v>490604</v>
      </c>
      <c r="E57" s="49">
        <f>SUM(E54:E56)</f>
        <v>312865.7</v>
      </c>
      <c r="F57" s="49">
        <f>SUM(F54:F56)</f>
        <v>177738.30000000002</v>
      </c>
      <c r="G57" s="49">
        <f>SUM(G54:G56)</f>
        <v>46211.960000000006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14">
        <f>'4th FY 2020'!B62</f>
        <v>0</v>
      </c>
      <c r="C62" s="14">
        <f>'4th FY 2020'!C62</f>
        <v>0</v>
      </c>
      <c r="D62" s="48">
        <f>'1st FY 2020'!D62+'2nd FY 2020'!D62+'3rd FY 2020'!D62+'4th FY 2020'!D62</f>
        <v>51910</v>
      </c>
      <c r="E62" s="48">
        <f>'1st FY 2020'!E62+'2nd FY 2020'!E62+'3rd FY 2020'!E62+'4th FY 2020'!E62</f>
        <v>28346.6</v>
      </c>
      <c r="F62" s="48">
        <f>'1st FY 2020'!F62+'2nd FY 2020'!F62+'3rd FY 2020'!F62+'4th FY 2020'!F62</f>
        <v>23563.4</v>
      </c>
      <c r="G62" s="48">
        <f>'1st FY 2020'!G62+'2nd FY 2020'!G62+'3rd FY 2020'!G62+'4th FY 2020'!G62</f>
        <v>6126.49</v>
      </c>
    </row>
    <row r="63" spans="1:7" x14ac:dyDescent="0.25">
      <c r="A63" s="26" t="s">
        <v>14</v>
      </c>
      <c r="B63" s="14">
        <f>'4th FY 2020'!B63</f>
        <v>0</v>
      </c>
      <c r="C63" s="14">
        <f>'4th FY 2020'!C63</f>
        <v>0</v>
      </c>
      <c r="D63" s="48">
        <f>'1st FY 2020'!D63+'2nd FY 2020'!D63+'3rd FY 2020'!D63+'4th FY 2020'!D63</f>
        <v>16256705</v>
      </c>
      <c r="E63" s="48">
        <f>'1st FY 2020'!E63+'2nd FY 2020'!E63+'3rd FY 2020'!E63+'4th FY 2020'!E63</f>
        <v>11607969.1</v>
      </c>
      <c r="F63" s="48">
        <f>'1st FY 2020'!F63+'2nd FY 2020'!F63+'3rd FY 2020'!F63+'4th FY 2020'!F63</f>
        <v>4648735.9000000004</v>
      </c>
      <c r="G63" s="48">
        <f>'1st FY 2020'!G63+'2nd FY 2020'!G63+'3rd FY 2020'!G63+'4th FY 2020'!G63</f>
        <v>1510839.17</v>
      </c>
    </row>
    <row r="64" spans="1:7" x14ac:dyDescent="0.25">
      <c r="A64" s="30" t="s">
        <v>15</v>
      </c>
      <c r="B64" s="30">
        <f t="shared" ref="B64:G64" si="6">SUM(B62:B63)</f>
        <v>0</v>
      </c>
      <c r="C64" s="30">
        <f t="shared" si="6"/>
        <v>0</v>
      </c>
      <c r="D64" s="49">
        <f t="shared" si="6"/>
        <v>16308615</v>
      </c>
      <c r="E64" s="49">
        <f t="shared" si="6"/>
        <v>11636315.699999999</v>
      </c>
      <c r="F64" s="49">
        <f t="shared" si="6"/>
        <v>4672299.3000000007</v>
      </c>
      <c r="G64" s="49">
        <f t="shared" si="6"/>
        <v>1516965.66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14">
        <f>'4th FY 2020'!B69</f>
        <v>0</v>
      </c>
      <c r="C69" s="14">
        <f>'4th FY 2020'!C69</f>
        <v>0</v>
      </c>
      <c r="D69" s="48">
        <f>'1st FY 2020'!D69+'2nd FY 2020'!D69+'3rd FY 2020'!D69+'4th FY 2020'!D69</f>
        <v>867472</v>
      </c>
      <c r="E69" s="48">
        <f>'1st FY 2020'!E69+'2nd FY 2020'!E69+'3rd FY 2020'!E69+'4th FY 2020'!E69</f>
        <v>619131</v>
      </c>
      <c r="F69" s="48">
        <f>'1st FY 2020'!F69+'2nd FY 2020'!F69+'3rd FY 2020'!F69+'4th FY 2020'!F69</f>
        <v>248341</v>
      </c>
      <c r="G69" s="48">
        <f>'1st FY 2020'!G69+'2nd FY 2020'!G69+'3rd FY 2020'!G69+'4th FY 2020'!G69</f>
        <v>64568.66</v>
      </c>
    </row>
    <row r="70" spans="1:7" x14ac:dyDescent="0.25">
      <c r="A70" s="26" t="s">
        <v>13</v>
      </c>
      <c r="B70" s="14">
        <f>'4th FY 2020'!B70</f>
        <v>0</v>
      </c>
      <c r="C70" s="14">
        <f>'4th FY 2020'!C70</f>
        <v>0</v>
      </c>
      <c r="D70" s="48">
        <f>'1st FY 2020'!D70+'2nd FY 2020'!D70+'3rd FY 2020'!D70+'4th FY 2020'!D70</f>
        <v>70201</v>
      </c>
      <c r="E70" s="48">
        <f>'1st FY 2020'!E70+'2nd FY 2020'!E70+'3rd FY 2020'!E70+'4th FY 2020'!E70</f>
        <v>41507.599999999999</v>
      </c>
      <c r="F70" s="48">
        <f>'1st FY 2020'!F70+'2nd FY 2020'!F70+'3rd FY 2020'!F70+'4th FY 2020'!F70</f>
        <v>28693.4</v>
      </c>
      <c r="G70" s="48">
        <f>'1st FY 2020'!G70+'2nd FY 2020'!G70+'3rd FY 2020'!G70+'4th FY 2020'!G70</f>
        <v>7460.28</v>
      </c>
    </row>
    <row r="71" spans="1:7" x14ac:dyDescent="0.25">
      <c r="A71" s="26" t="s">
        <v>14</v>
      </c>
      <c r="B71" s="14">
        <f>'4th FY 2020'!B71</f>
        <v>0</v>
      </c>
      <c r="C71" s="14">
        <f>'4th FY 2020'!C71</f>
        <v>0</v>
      </c>
      <c r="D71" s="48">
        <f>'1st FY 2020'!D71+'2nd FY 2020'!D71+'3rd FY 2020'!D71+'4th FY 2020'!D71</f>
        <v>2924331</v>
      </c>
      <c r="E71" s="48">
        <f>'1st FY 2020'!E71+'2nd FY 2020'!E71+'3rd FY 2020'!E71+'4th FY 2020'!E71</f>
        <v>2122699.2000000002</v>
      </c>
      <c r="F71" s="48">
        <f>'1st FY 2020'!F71+'2nd FY 2020'!F71+'3rd FY 2020'!F71+'4th FY 2020'!F71</f>
        <v>801631.8</v>
      </c>
      <c r="G71" s="48">
        <f>'1st FY 2020'!G71+'2nd FY 2020'!G71+'3rd FY 2020'!G71+'4th FY 2020'!G71</f>
        <v>260530.34000000003</v>
      </c>
    </row>
    <row r="72" spans="1:7" x14ac:dyDescent="0.25">
      <c r="A72" s="30" t="s">
        <v>15</v>
      </c>
      <c r="B72" s="30">
        <f t="shared" ref="B72:G72" si="7">SUM(B69:B71)</f>
        <v>0</v>
      </c>
      <c r="C72" s="30">
        <f t="shared" si="7"/>
        <v>0</v>
      </c>
      <c r="D72" s="49">
        <f t="shared" si="7"/>
        <v>3862004</v>
      </c>
      <c r="E72" s="49">
        <f t="shared" si="7"/>
        <v>2783337.8000000003</v>
      </c>
      <c r="F72" s="49">
        <f t="shared" si="7"/>
        <v>1078666.2000000002</v>
      </c>
      <c r="G72" s="49">
        <f t="shared" si="7"/>
        <v>332559.28000000003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14">
        <f>'4th FY 2020'!B77</f>
        <v>0</v>
      </c>
      <c r="C77" s="14">
        <f>'4th FY 2020'!C77</f>
        <v>0</v>
      </c>
      <c r="D77" s="48">
        <f>'1st FY 2020'!D77+'2nd FY 2020'!D77+'3rd FY 2020'!D77+'4th FY 2020'!D77</f>
        <v>1456542</v>
      </c>
      <c r="E77" s="48">
        <f>'1st FY 2020'!E77+'2nd FY 2020'!E77+'3rd FY 2020'!E77+'4th FY 2020'!E77</f>
        <v>1011640.65</v>
      </c>
      <c r="F77" s="48">
        <f>'1st FY 2020'!F77+'2nd FY 2020'!F77+'3rd FY 2020'!F77+'4th FY 2020'!F77</f>
        <v>444901.35</v>
      </c>
      <c r="G77" s="48">
        <f>'1st FY 2020'!G77+'2nd FY 2020'!G77+'3rd FY 2020'!G77+'4th FY 2020'!G77</f>
        <v>115674.35999999999</v>
      </c>
    </row>
    <row r="78" spans="1:7" x14ac:dyDescent="0.25">
      <c r="A78" s="26" t="s">
        <v>13</v>
      </c>
      <c r="B78" s="14">
        <f>'4th FY 2020'!B78</f>
        <v>0</v>
      </c>
      <c r="C78" s="14">
        <f>'4th FY 2020'!C78</f>
        <v>0</v>
      </c>
      <c r="D78" s="48">
        <f>'1st FY 2020'!D78+'2nd FY 2020'!D78+'3rd FY 2020'!D78+'4th FY 2020'!D78</f>
        <v>963348</v>
      </c>
      <c r="E78" s="48">
        <f>'1st FY 2020'!E78+'2nd FY 2020'!E78+'3rd FY 2020'!E78+'4th FY 2020'!E78</f>
        <v>683561.65</v>
      </c>
      <c r="F78" s="48">
        <f>'1st FY 2020'!F78+'2nd FY 2020'!F78+'3rd FY 2020'!F78+'4th FY 2020'!F78</f>
        <v>279786.34999999998</v>
      </c>
      <c r="G78" s="48">
        <f>'1st FY 2020'!G78+'2nd FY 2020'!G78+'3rd FY 2020'!G78+'4th FY 2020'!G78</f>
        <v>72744.459999999992</v>
      </c>
    </row>
    <row r="79" spans="1:7" x14ac:dyDescent="0.25">
      <c r="A79" s="26" t="s">
        <v>14</v>
      </c>
      <c r="B79" s="14">
        <f>'4th FY 2020'!B79</f>
        <v>0</v>
      </c>
      <c r="C79" s="14">
        <f>'4th FY 2020'!C79</f>
        <v>0</v>
      </c>
      <c r="D79" s="48">
        <f>'1st FY 2020'!D79+'2nd FY 2020'!D79+'3rd FY 2020'!D79+'4th FY 2020'!D79</f>
        <v>23487050</v>
      </c>
      <c r="E79" s="48">
        <f>'1st FY 2020'!E79+'2nd FY 2020'!E79+'3rd FY 2020'!E79+'4th FY 2020'!E79</f>
        <v>16848848.100000001</v>
      </c>
      <c r="F79" s="48">
        <f>'1st FY 2020'!F79+'2nd FY 2020'!F79+'3rd FY 2020'!F79+'4th FY 2020'!F79</f>
        <v>6638201.8999999994</v>
      </c>
      <c r="G79" s="48">
        <f>'1st FY 2020'!G79+'2nd FY 2020'!G79+'3rd FY 2020'!G79+'4th FY 2020'!G79</f>
        <v>2157415.61</v>
      </c>
    </row>
    <row r="80" spans="1:7" x14ac:dyDescent="0.25">
      <c r="A80" s="30" t="s">
        <v>15</v>
      </c>
      <c r="B80" s="30">
        <f t="shared" ref="B80:G80" si="8">SUM(B77:B79)</f>
        <v>0</v>
      </c>
      <c r="C80" s="30">
        <f t="shared" si="8"/>
        <v>0</v>
      </c>
      <c r="D80" s="49">
        <f t="shared" si="8"/>
        <v>25906940</v>
      </c>
      <c r="E80" s="49">
        <f t="shared" si="8"/>
        <v>18544050.400000002</v>
      </c>
      <c r="F80" s="49">
        <f t="shared" si="8"/>
        <v>7362889.5999999996</v>
      </c>
      <c r="G80" s="49">
        <f t="shared" si="8"/>
        <v>2345834.4299999997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14">
        <f>'4th FY 2020'!B85</f>
        <v>0</v>
      </c>
      <c r="C85" s="14">
        <f>'4th FY 2020'!C85</f>
        <v>0</v>
      </c>
      <c r="D85" s="48">
        <f>'1st FY 2020'!D85+'2nd FY 2020'!D85+'3rd FY 2020'!D85+'4th FY 2020'!D85</f>
        <v>27725155.75</v>
      </c>
      <c r="E85" s="48">
        <f>'1st FY 2020'!E85+'2nd FY 2020'!E85+'3rd FY 2020'!E85+'4th FY 2020'!E85</f>
        <v>18692337.350000001</v>
      </c>
      <c r="F85" s="48">
        <f>'1st FY 2020'!F85+'2nd FY 2020'!F85+'3rd FY 2020'!F85+'4th FY 2020'!F85</f>
        <v>9032818.4000000004</v>
      </c>
      <c r="G85" s="48">
        <f>'1st FY 2020'!G85+'2nd FY 2020'!G85+'3rd FY 2020'!G85+'4th FY 2020'!G85</f>
        <v>2348532.79</v>
      </c>
    </row>
    <row r="86" spans="1:7" x14ac:dyDescent="0.25">
      <c r="A86" s="26" t="s">
        <v>13</v>
      </c>
      <c r="B86" s="14">
        <f>'4th FY 2020'!B86</f>
        <v>0</v>
      </c>
      <c r="C86" s="14">
        <f>'4th FY 2020'!C86</f>
        <v>0</v>
      </c>
      <c r="D86" s="48">
        <f>'1st FY 2020'!D86+'2nd FY 2020'!D86+'3rd FY 2020'!D86+'4th FY 2020'!D86</f>
        <v>17755410</v>
      </c>
      <c r="E86" s="48">
        <f>'1st FY 2020'!E86+'2nd FY 2020'!E86+'3rd FY 2020'!E86+'4th FY 2020'!E86</f>
        <v>11971377.6</v>
      </c>
      <c r="F86" s="48">
        <f>'1st FY 2020'!F86+'2nd FY 2020'!F86+'3rd FY 2020'!F86+'4th FY 2020'!F86</f>
        <v>5784032.4000000004</v>
      </c>
      <c r="G86" s="48">
        <f>'1st FY 2020'!G86+'2nd FY 2020'!G86+'3rd FY 2020'!G86+'4th FY 2020'!G86</f>
        <v>1503848.42</v>
      </c>
    </row>
    <row r="87" spans="1:7" x14ac:dyDescent="0.25">
      <c r="A87" s="26" t="s">
        <v>16</v>
      </c>
      <c r="B87" s="14">
        <f>'4th FY 2020'!B87</f>
        <v>0</v>
      </c>
      <c r="C87" s="14">
        <f>'4th FY 2020'!C87</f>
        <v>0</v>
      </c>
      <c r="D87" s="48">
        <f>'1st FY 2020'!D87+'2nd FY 2020'!D87+'3rd FY 2020'!D87+'4th FY 2020'!D87</f>
        <v>0</v>
      </c>
      <c r="E87" s="48">
        <f>'1st FY 2020'!E87+'2nd FY 2020'!E87+'3rd FY 2020'!E87+'4th FY 2020'!E87</f>
        <v>0</v>
      </c>
      <c r="F87" s="48">
        <f>'1st FY 2020'!F87+'2nd FY 2020'!F87+'3rd FY 2020'!F87+'4th FY 2020'!F87</f>
        <v>0</v>
      </c>
      <c r="G87" s="48">
        <f>'1st FY 2020'!G87+'2nd FY 2020'!G87+'3rd FY 2020'!G87+'4th FY 2020'!G87</f>
        <v>0</v>
      </c>
    </row>
    <row r="88" spans="1:7" x14ac:dyDescent="0.25">
      <c r="A88" s="26" t="s">
        <v>17</v>
      </c>
      <c r="B88" s="14">
        <f>'4th FY 2020'!B88</f>
        <v>0</v>
      </c>
      <c r="C88" s="14">
        <f>'4th FY 2020'!C88</f>
        <v>0</v>
      </c>
      <c r="D88" s="48">
        <f>'1st FY 2020'!D88+'2nd FY 2020'!D88+'3rd FY 2020'!D88+'4th FY 2020'!D88</f>
        <v>54435191</v>
      </c>
      <c r="E88" s="48">
        <f>'1st FY 2020'!E88+'2nd FY 2020'!E88+'3rd FY 2020'!E88+'4th FY 2020'!E88</f>
        <v>39232386.799999997</v>
      </c>
      <c r="F88" s="48">
        <f>'1st FY 2020'!F88+'2nd FY 2020'!F88+'3rd FY 2020'!F88+'4th FY 2020'!F88</f>
        <v>15202804.199999999</v>
      </c>
      <c r="G88" s="48">
        <f>'1st FY 2020'!G88+'2nd FY 2020'!G88+'3rd FY 2020'!G88+'4th FY 2020'!G88</f>
        <v>2736504.76</v>
      </c>
    </row>
    <row r="89" spans="1:7" x14ac:dyDescent="0.25">
      <c r="A89" s="26" t="s">
        <v>14</v>
      </c>
      <c r="B89" s="14">
        <f>'4th FY 2020'!B89</f>
        <v>0</v>
      </c>
      <c r="C89" s="14">
        <f>'4th FY 2020'!C89</f>
        <v>0</v>
      </c>
      <c r="D89" s="48">
        <f>'1st FY 2020'!D89+'2nd FY 2020'!D89+'3rd FY 2020'!D89+'4th FY 2020'!D89</f>
        <v>34996563</v>
      </c>
      <c r="E89" s="48">
        <f>'1st FY 2020'!E89+'2nd FY 2020'!E89+'3rd FY 2020'!E89+'4th FY 2020'!E89</f>
        <v>24883239.899999999</v>
      </c>
      <c r="F89" s="48">
        <f>'1st FY 2020'!F89+'2nd FY 2020'!F89+'3rd FY 2020'!F89+'4th FY 2020'!F89</f>
        <v>10113323.1</v>
      </c>
      <c r="G89" s="48">
        <f>'1st FY 2020'!G89+'2nd FY 2020'!G89+'3rd FY 2020'!G89+'4th FY 2020'!G89</f>
        <v>3286830</v>
      </c>
    </row>
    <row r="90" spans="1:7" x14ac:dyDescent="0.25">
      <c r="A90" s="30" t="s">
        <v>15</v>
      </c>
      <c r="B90" s="30">
        <f t="shared" ref="B90:G90" si="9">SUM(B85:B89)</f>
        <v>0</v>
      </c>
      <c r="C90" s="30">
        <f t="shared" si="9"/>
        <v>0</v>
      </c>
      <c r="D90" s="49">
        <f t="shared" si="9"/>
        <v>134912319.75</v>
      </c>
      <c r="E90" s="49">
        <f t="shared" si="9"/>
        <v>94779341.650000006</v>
      </c>
      <c r="F90" s="49">
        <f t="shared" si="9"/>
        <v>40132978.100000001</v>
      </c>
      <c r="G90" s="49">
        <f t="shared" si="9"/>
        <v>9875715.9699999988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14">
        <f>'4th FY 2020'!B95</f>
        <v>0</v>
      </c>
      <c r="C95" s="14">
        <f>'4th FY 2020'!C95</f>
        <v>0</v>
      </c>
      <c r="D95" s="48">
        <f>'1st FY 2020'!D95+'2nd FY 2020'!D95+'3rd FY 2020'!D95+'4th FY 2020'!D95</f>
        <v>551815</v>
      </c>
      <c r="E95" s="48">
        <f>'1st FY 2020'!E95+'2nd FY 2020'!E95+'3rd FY 2020'!E95+'4th FY 2020'!E95</f>
        <v>352756.25</v>
      </c>
      <c r="F95" s="48">
        <f>'1st FY 2020'!F95+'2nd FY 2020'!F95+'3rd FY 2020'!F95+'4th FY 2020'!F95</f>
        <v>199058.75</v>
      </c>
      <c r="G95" s="48">
        <f>'1st FY 2020'!G95+'2nd FY 2020'!G95+'3rd FY 2020'!G95+'4th FY 2020'!G95</f>
        <v>51755.270000000004</v>
      </c>
    </row>
    <row r="96" spans="1:7" x14ac:dyDescent="0.25">
      <c r="A96" s="26" t="s">
        <v>13</v>
      </c>
      <c r="B96" s="14">
        <f>'4th FY 2020'!B96</f>
        <v>0</v>
      </c>
      <c r="C96" s="14">
        <f>'4th FY 2020'!C96</f>
        <v>0</v>
      </c>
      <c r="D96" s="48">
        <f>'1st FY 2020'!D96+'2nd FY 2020'!D96+'3rd FY 2020'!D96+'4th FY 2020'!D96</f>
        <v>533817</v>
      </c>
      <c r="E96" s="48">
        <f>'1st FY 2020'!E96+'2nd FY 2020'!E96+'3rd FY 2020'!E96+'4th FY 2020'!E96</f>
        <v>348033.65</v>
      </c>
      <c r="F96" s="48">
        <f>'1st FY 2020'!F96+'2nd FY 2020'!F96+'3rd FY 2020'!F96+'4th FY 2020'!F96</f>
        <v>185783.35</v>
      </c>
      <c r="G96" s="48">
        <f>'1st FY 2020'!G96+'2nd FY 2020'!G96+'3rd FY 2020'!G96+'4th FY 2020'!G96</f>
        <v>48303.67</v>
      </c>
    </row>
    <row r="97" spans="1:7" x14ac:dyDescent="0.25">
      <c r="A97" s="26" t="s">
        <v>14</v>
      </c>
      <c r="B97" s="14">
        <f>'4th FY 2020'!B97</f>
        <v>0</v>
      </c>
      <c r="C97" s="14">
        <f>'4th FY 2020'!C97</f>
        <v>0</v>
      </c>
      <c r="D97" s="48">
        <f>'1st FY 2020'!D97+'2nd FY 2020'!D97+'3rd FY 2020'!D97+'4th FY 2020'!D97</f>
        <v>13208983</v>
      </c>
      <c r="E97" s="48">
        <f>'1st FY 2020'!E97+'2nd FY 2020'!E97+'3rd FY 2020'!E97+'4th FY 2020'!E97</f>
        <v>9538686.6000000015</v>
      </c>
      <c r="F97" s="48">
        <f>'1st FY 2020'!F97+'2nd FY 2020'!F97+'3rd FY 2020'!F97+'4th FY 2020'!F97</f>
        <v>3670296.3999999994</v>
      </c>
      <c r="G97" s="48">
        <f>'1st FY 2020'!G97+'2nd FY 2020'!G97+'3rd FY 2020'!G97+'4th FY 2020'!G97</f>
        <v>1192846.33</v>
      </c>
    </row>
    <row r="98" spans="1:7" x14ac:dyDescent="0.25">
      <c r="A98" s="30" t="s">
        <v>15</v>
      </c>
      <c r="B98" s="30">
        <f t="shared" ref="B98:G98" si="10">SUM(B95:B97)</f>
        <v>0</v>
      </c>
      <c r="C98" s="30">
        <f t="shared" si="10"/>
        <v>0</v>
      </c>
      <c r="D98" s="49">
        <f t="shared" si="10"/>
        <v>14294615</v>
      </c>
      <c r="E98" s="49">
        <f t="shared" si="10"/>
        <v>10239476.500000002</v>
      </c>
      <c r="F98" s="49">
        <f t="shared" si="10"/>
        <v>4055138.4999999995</v>
      </c>
      <c r="G98" s="49">
        <f t="shared" si="10"/>
        <v>1292905.27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14">
        <f>'4th FY 2020'!B103</f>
        <v>0</v>
      </c>
      <c r="C103" s="14">
        <f>'4th FY 2020'!C103</f>
        <v>0</v>
      </c>
      <c r="D103" s="48">
        <f>'1st FY 2020'!D103+'2nd FY 2020'!D103+'3rd FY 2020'!D103+'4th FY 2020'!D103</f>
        <v>2655249</v>
      </c>
      <c r="E103" s="48">
        <f>'1st FY 2020'!E103+'2nd FY 2020'!E103+'3rd FY 2020'!E103+'4th FY 2020'!E103</f>
        <v>1847366.6</v>
      </c>
      <c r="F103" s="48">
        <f>'1st FY 2020'!F103+'2nd FY 2020'!F103+'3rd FY 2020'!F103+'4th FY 2020'!F103</f>
        <v>807882.39999999991</v>
      </c>
      <c r="G103" s="48">
        <f>'1st FY 2020'!G103+'2nd FY 2020'!G103+'3rd FY 2020'!G103+'4th FY 2020'!G103</f>
        <v>210049.43</v>
      </c>
    </row>
    <row r="104" spans="1:7" x14ac:dyDescent="0.25">
      <c r="A104" s="26" t="s">
        <v>13</v>
      </c>
      <c r="B104" s="14">
        <f>'4th FY 2020'!B104</f>
        <v>0</v>
      </c>
      <c r="C104" s="14">
        <f>'4th FY 2020'!C104</f>
        <v>0</v>
      </c>
      <c r="D104" s="48">
        <f>'1st FY 2020'!D104+'2nd FY 2020'!D104+'3rd FY 2020'!D104+'4th FY 2020'!D104</f>
        <v>940006</v>
      </c>
      <c r="E104" s="48">
        <f>'1st FY 2020'!E104+'2nd FY 2020'!E104+'3rd FY 2020'!E104+'4th FY 2020'!E104</f>
        <v>649815.94999999995</v>
      </c>
      <c r="F104" s="48">
        <f>'1st FY 2020'!F104+'2nd FY 2020'!F104+'3rd FY 2020'!F104+'4th FY 2020'!F104</f>
        <v>290190.05</v>
      </c>
      <c r="G104" s="48">
        <f>'1st FY 2020'!G104+'2nd FY 2020'!G104+'3rd FY 2020'!G104+'4th FY 2020'!G104</f>
        <v>75449.42</v>
      </c>
    </row>
    <row r="105" spans="1:7" x14ac:dyDescent="0.25">
      <c r="A105" s="26" t="s">
        <v>16</v>
      </c>
      <c r="B105" s="14">
        <f>'4th FY 2020'!B105</f>
        <v>0</v>
      </c>
      <c r="C105" s="14">
        <f>'4th FY 2020'!C105</f>
        <v>0</v>
      </c>
      <c r="D105" s="48">
        <f>'1st FY 2020'!D105+'2nd FY 2020'!D105+'3rd FY 2020'!D105+'4th FY 2020'!D105</f>
        <v>211645</v>
      </c>
      <c r="E105" s="48">
        <f>'1st FY 2020'!E105+'2nd FY 2020'!E105+'3rd FY 2020'!E105+'4th FY 2020'!E105</f>
        <v>146644.65000000002</v>
      </c>
      <c r="F105" s="48">
        <f>'1st FY 2020'!F105+'2nd FY 2020'!F105+'3rd FY 2020'!F105+'4th FY 2020'!F105</f>
        <v>65000.349999999991</v>
      </c>
      <c r="G105" s="48">
        <f>'1st FY 2020'!G105+'2nd FY 2020'!G105+'3rd FY 2020'!G105+'4th FY 2020'!G105</f>
        <v>16900.09</v>
      </c>
    </row>
    <row r="106" spans="1:7" x14ac:dyDescent="0.25">
      <c r="A106" s="26" t="s">
        <v>17</v>
      </c>
      <c r="B106" s="14">
        <f>'4th FY 2020'!B106</f>
        <v>0</v>
      </c>
      <c r="C106" s="14">
        <f>'4th FY 2020'!C106</f>
        <v>0</v>
      </c>
      <c r="D106" s="48">
        <f>'1st FY 2020'!D106+'2nd FY 2020'!D106+'3rd FY 2020'!D106+'4th FY 2020'!D106</f>
        <v>2905285</v>
      </c>
      <c r="E106" s="48">
        <f>'1st FY 2020'!E106+'2nd FY 2020'!E106+'3rd FY 2020'!E106+'4th FY 2020'!E106</f>
        <v>2153980.2999999998</v>
      </c>
      <c r="F106" s="48">
        <f>'1st FY 2020'!F106+'2nd FY 2020'!F106+'3rd FY 2020'!F106+'4th FY 2020'!F106</f>
        <v>751304.7</v>
      </c>
      <c r="G106" s="48">
        <f>'1st FY 2020'!G106+'2nd FY 2020'!G106+'3rd FY 2020'!G106+'4th FY 2020'!G106</f>
        <v>135234.84999999998</v>
      </c>
    </row>
    <row r="107" spans="1:7" x14ac:dyDescent="0.25">
      <c r="A107" s="26" t="s">
        <v>14</v>
      </c>
      <c r="B107" s="14">
        <f>'4th FY 2020'!B107</f>
        <v>0</v>
      </c>
      <c r="C107" s="14">
        <f>'4th FY 2020'!C107</f>
        <v>0</v>
      </c>
      <c r="D107" s="48">
        <f>'1st FY 2020'!D107+'2nd FY 2020'!D107+'3rd FY 2020'!D107+'4th FY 2020'!D107</f>
        <v>57413487</v>
      </c>
      <c r="E107" s="48">
        <f>'1st FY 2020'!E107+'2nd FY 2020'!E107+'3rd FY 2020'!E107+'4th FY 2020'!E107</f>
        <v>41362787.600000001</v>
      </c>
      <c r="F107" s="48">
        <f>'1st FY 2020'!F107+'2nd FY 2020'!F107+'3rd FY 2020'!F107+'4th FY 2020'!F107</f>
        <v>16050699.399999999</v>
      </c>
      <c r="G107" s="48">
        <f>'1st FY 2020'!G107+'2nd FY 2020'!G107+'3rd FY 2020'!G107+'4th FY 2020'!G107</f>
        <v>5216477.3</v>
      </c>
    </row>
    <row r="108" spans="1:7" x14ac:dyDescent="0.25">
      <c r="A108" s="30" t="s">
        <v>15</v>
      </c>
      <c r="B108" s="30">
        <f t="shared" ref="B108:G108" si="11">SUM(B103:B107)</f>
        <v>0</v>
      </c>
      <c r="C108" s="30">
        <f t="shared" si="11"/>
        <v>0</v>
      </c>
      <c r="D108" s="49">
        <f t="shared" si="11"/>
        <v>64125672</v>
      </c>
      <c r="E108" s="49">
        <f t="shared" si="11"/>
        <v>46160595.100000001</v>
      </c>
      <c r="F108" s="49">
        <f t="shared" si="11"/>
        <v>17965076.899999999</v>
      </c>
      <c r="G108" s="49">
        <f t="shared" si="11"/>
        <v>5654111.0899999999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14">
        <f>'4th FY 2020'!B113</f>
        <v>0</v>
      </c>
      <c r="C113" s="14">
        <f>'4th FY 2020'!C113</f>
        <v>0</v>
      </c>
      <c r="D113" s="48">
        <f>'1st FY 2020'!D113+'2nd FY 2020'!D113+'3rd FY 2020'!D113+'4th FY 2020'!D113</f>
        <v>281617</v>
      </c>
      <c r="E113" s="48">
        <f>'1st FY 2020'!E113+'2nd FY 2020'!E113+'3rd FY 2020'!E113+'4th FY 2020'!E113</f>
        <v>189142.55</v>
      </c>
      <c r="F113" s="48">
        <f>'1st FY 2020'!F113+'2nd FY 2020'!F113+'3rd FY 2020'!F113+'4th FY 2020'!F113</f>
        <v>92474.450000000012</v>
      </c>
      <c r="G113" s="48">
        <f>'1st FY 2020'!G113+'2nd FY 2020'!G113+'3rd FY 2020'!G113+'4th FY 2020'!G113</f>
        <v>24043.360000000001</v>
      </c>
    </row>
    <row r="114" spans="1:7" x14ac:dyDescent="0.25">
      <c r="A114" s="26" t="s">
        <v>14</v>
      </c>
      <c r="B114" s="14">
        <f>'4th FY 2020'!B114</f>
        <v>0</v>
      </c>
      <c r="C114" s="14">
        <f>'4th FY 2020'!C114</f>
        <v>0</v>
      </c>
      <c r="D114" s="48">
        <f>'1st FY 2020'!D114+'2nd FY 2020'!D114+'3rd FY 2020'!D114+'4th FY 2020'!D114</f>
        <v>16436689.5</v>
      </c>
      <c r="E114" s="48">
        <f>'1st FY 2020'!E114+'2nd FY 2020'!E114+'3rd FY 2020'!E114+'4th FY 2020'!E114</f>
        <v>11475070.15</v>
      </c>
      <c r="F114" s="48">
        <f>'1st FY 2020'!F114+'2nd FY 2020'!F114+'3rd FY 2020'!F114+'4th FY 2020'!F114</f>
        <v>4961619.3499999996</v>
      </c>
      <c r="G114" s="48">
        <f>'1st FY 2020'!G114+'2nd FY 2020'!G114+'3rd FY 2020'!G114+'4th FY 2020'!G114</f>
        <v>1612526.29</v>
      </c>
    </row>
    <row r="115" spans="1:7" x14ac:dyDescent="0.25">
      <c r="A115" s="30" t="s">
        <v>15</v>
      </c>
      <c r="B115" s="30">
        <f t="shared" ref="B115:G115" si="12">SUM(B113:B114)</f>
        <v>0</v>
      </c>
      <c r="C115" s="30">
        <f t="shared" si="12"/>
        <v>0</v>
      </c>
      <c r="D115" s="49">
        <f t="shared" si="12"/>
        <v>16718306.5</v>
      </c>
      <c r="E115" s="49">
        <f t="shared" si="12"/>
        <v>11664212.700000001</v>
      </c>
      <c r="F115" s="49">
        <f t="shared" si="12"/>
        <v>5054093.8</v>
      </c>
      <c r="G115" s="49">
        <f t="shared" si="12"/>
        <v>1636569.6500000001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14">
        <f>'4th FY 2020'!B121</f>
        <v>0</v>
      </c>
      <c r="C121" s="14">
        <f>'4th FY 2020'!C121</f>
        <v>0</v>
      </c>
      <c r="D121" s="48">
        <f>'1st FY 2020'!D121+'2nd FY 2020'!D121+'3rd FY 2020'!D121+'4th FY 2020'!D121</f>
        <v>7366275</v>
      </c>
      <c r="E121" s="48">
        <f>'1st FY 2020'!E121+'2nd FY 2020'!E121+'3rd FY 2020'!E121+'4th FY 2020'!E121</f>
        <v>5032502.4000000004</v>
      </c>
      <c r="F121" s="48">
        <f>'1st FY 2020'!F121+'2nd FY 2020'!F121+'3rd FY 2020'!F121+'4th FY 2020'!F121</f>
        <v>2333772.6</v>
      </c>
      <c r="G121" s="48">
        <f>'1st FY 2020'!G121+'2nd FY 2020'!G121+'3rd FY 2020'!G121+'4th FY 2020'!G121</f>
        <v>606780.88</v>
      </c>
    </row>
    <row r="122" spans="1:7" x14ac:dyDescent="0.25">
      <c r="A122" s="26" t="s">
        <v>13</v>
      </c>
      <c r="B122" s="14">
        <f>'4th FY 2020'!B122</f>
        <v>0</v>
      </c>
      <c r="C122" s="14">
        <f>'4th FY 2020'!C122</f>
        <v>0</v>
      </c>
      <c r="D122" s="48">
        <f>'1st FY 2020'!D122+'2nd FY 2020'!D122+'3rd FY 2020'!D122+'4th FY 2020'!D122</f>
        <v>5818552.5</v>
      </c>
      <c r="E122" s="48">
        <f>'1st FY 2020'!E122+'2nd FY 2020'!E122+'3rd FY 2020'!E122+'4th FY 2020'!E122</f>
        <v>3985654.65</v>
      </c>
      <c r="F122" s="48">
        <f>'1st FY 2020'!F122+'2nd FY 2020'!F122+'3rd FY 2020'!F122+'4th FY 2020'!F122</f>
        <v>1832897.85</v>
      </c>
      <c r="G122" s="48">
        <f>'1st FY 2020'!G122+'2nd FY 2020'!G122+'3rd FY 2020'!G122+'4th FY 2020'!G122</f>
        <v>476553.44</v>
      </c>
    </row>
    <row r="123" spans="1:7" x14ac:dyDescent="0.25">
      <c r="A123" s="26" t="s">
        <v>14</v>
      </c>
      <c r="B123" s="14">
        <f>'4th FY 2020'!B123</f>
        <v>0</v>
      </c>
      <c r="C123" s="14">
        <f>'4th FY 2020'!C123</f>
        <v>0</v>
      </c>
      <c r="D123" s="48">
        <f>'1st FY 2020'!D123+'2nd FY 2020'!D123+'3rd FY 2020'!D123+'4th FY 2020'!D123</f>
        <v>7747854</v>
      </c>
      <c r="E123" s="48">
        <f>'1st FY 2020'!E123+'2nd FY 2020'!E123+'3rd FY 2020'!E123+'4th FY 2020'!E123</f>
        <v>5564189.7000000002</v>
      </c>
      <c r="F123" s="48">
        <f>'1st FY 2020'!F123+'2nd FY 2020'!F123+'3rd FY 2020'!F123+'4th FY 2020'!F123</f>
        <v>2183664.2999999998</v>
      </c>
      <c r="G123" s="48">
        <f>'1st FY 2020'!G123+'2nd FY 2020'!G123+'3rd FY 2020'!G123+'4th FY 2020'!G123</f>
        <v>709690.89</v>
      </c>
    </row>
    <row r="124" spans="1:7" x14ac:dyDescent="0.25">
      <c r="A124" s="30" t="s">
        <v>15</v>
      </c>
      <c r="B124" s="30">
        <f t="shared" ref="B124:G124" si="13">SUM(B121:B123)</f>
        <v>0</v>
      </c>
      <c r="C124" s="30">
        <f t="shared" si="13"/>
        <v>0</v>
      </c>
      <c r="D124" s="49">
        <f t="shared" si="13"/>
        <v>20932681.5</v>
      </c>
      <c r="E124" s="49">
        <f t="shared" si="13"/>
        <v>14582346.75</v>
      </c>
      <c r="F124" s="49">
        <f t="shared" si="13"/>
        <v>6350334.75</v>
      </c>
      <c r="G124" s="49">
        <f t="shared" si="13"/>
        <v>1793025.21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14">
        <f>'4th FY 2020'!B129</f>
        <v>0</v>
      </c>
      <c r="C129" s="14">
        <f>'4th FY 2020'!C129</f>
        <v>0</v>
      </c>
      <c r="D129" s="48">
        <f>'1st FY 2020'!D129+'2nd FY 2020'!D129+'3rd FY 2020'!D129+'4th FY 2020'!D129</f>
        <v>1550112</v>
      </c>
      <c r="E129" s="48">
        <f>'1st FY 2020'!E129+'2nd FY 2020'!E129+'3rd FY 2020'!E129+'4th FY 2020'!E129</f>
        <v>961994.25</v>
      </c>
      <c r="F129" s="48">
        <f>'1st FY 2020'!F129+'2nd FY 2020'!F129+'3rd FY 2020'!F129+'4th FY 2020'!F129</f>
        <v>588117.75</v>
      </c>
      <c r="G129" s="48">
        <f>'1st FY 2020'!G129+'2nd FY 2020'!G129+'3rd FY 2020'!G129+'4th FY 2020'!G129</f>
        <v>152910.60999999999</v>
      </c>
    </row>
    <row r="130" spans="1:7" x14ac:dyDescent="0.25">
      <c r="A130" s="26" t="s">
        <v>13</v>
      </c>
      <c r="B130" s="14">
        <f>'4th FY 2020'!B130</f>
        <v>0</v>
      </c>
      <c r="C130" s="14">
        <f>'4th FY 2020'!C130</f>
        <v>0</v>
      </c>
      <c r="D130" s="48">
        <f>'1st FY 2020'!D130+'2nd FY 2020'!D130+'3rd FY 2020'!D130+'4th FY 2020'!D130</f>
        <v>1615013</v>
      </c>
      <c r="E130" s="48">
        <f>'1st FY 2020'!E130+'2nd FY 2020'!E130+'3rd FY 2020'!E130+'4th FY 2020'!E130</f>
        <v>1065428.75</v>
      </c>
      <c r="F130" s="48">
        <f>'1st FY 2020'!F130+'2nd FY 2020'!F130+'3rd FY 2020'!F130+'4th FY 2020'!F130</f>
        <v>549584.25</v>
      </c>
      <c r="G130" s="48">
        <f>'1st FY 2020'!G130+'2nd FY 2020'!G130+'3rd FY 2020'!G130+'4th FY 2020'!G130</f>
        <v>142891.90999999997</v>
      </c>
    </row>
    <row r="131" spans="1:7" x14ac:dyDescent="0.25">
      <c r="A131" s="26" t="s">
        <v>14</v>
      </c>
      <c r="B131" s="14">
        <f>'4th FY 2020'!B131</f>
        <v>0</v>
      </c>
      <c r="C131" s="14">
        <f>'4th FY 2020'!C131</f>
        <v>0</v>
      </c>
      <c r="D131" s="48">
        <f>'1st FY 2020'!D131+'2nd FY 2020'!D131+'3rd FY 2020'!D131+'4th FY 2020'!D131</f>
        <v>7316452</v>
      </c>
      <c r="E131" s="48">
        <f>'1st FY 2020'!E131+'2nd FY 2020'!E131+'3rd FY 2020'!E131+'4th FY 2020'!E131</f>
        <v>5075734.0999999996</v>
      </c>
      <c r="F131" s="48">
        <f>'1st FY 2020'!F131+'2nd FY 2020'!F131+'3rd FY 2020'!F131+'4th FY 2020'!F131</f>
        <v>2240717.9000000004</v>
      </c>
      <c r="G131" s="48">
        <f>'1st FY 2020'!G131+'2nd FY 2020'!G131+'3rd FY 2020'!G131+'4th FY 2020'!G131</f>
        <v>728233.32000000007</v>
      </c>
    </row>
    <row r="132" spans="1:7" x14ac:dyDescent="0.25">
      <c r="A132" s="30" t="s">
        <v>15</v>
      </c>
      <c r="B132" s="30">
        <f t="shared" ref="B132:G132" si="14">SUM(B129:B131)</f>
        <v>0</v>
      </c>
      <c r="C132" s="30">
        <f t="shared" si="14"/>
        <v>0</v>
      </c>
      <c r="D132" s="49">
        <f t="shared" si="14"/>
        <v>10481577</v>
      </c>
      <c r="E132" s="49">
        <f t="shared" si="14"/>
        <v>7103157.0999999996</v>
      </c>
      <c r="F132" s="49">
        <f t="shared" si="14"/>
        <v>3378419.9000000004</v>
      </c>
      <c r="G132" s="49">
        <f t="shared" si="14"/>
        <v>1024035.8400000001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14">
        <f>'4th FY 2020'!B137</f>
        <v>0</v>
      </c>
      <c r="C137" s="14">
        <f>'4th FY 2020'!C137</f>
        <v>0</v>
      </c>
      <c r="D137" s="48">
        <f>'1st FY 2020'!D137+'2nd FY 2020'!D137+'3rd FY 2020'!D137+'4th FY 2020'!D137</f>
        <v>1256234</v>
      </c>
      <c r="E137" s="48">
        <f>'1st FY 2020'!E137+'2nd FY 2020'!E137+'3rd FY 2020'!E137+'4th FY 2020'!E137</f>
        <v>842393.55</v>
      </c>
      <c r="F137" s="48">
        <f>'1st FY 2020'!F137+'2nd FY 2020'!F137+'3rd FY 2020'!F137+'4th FY 2020'!F137</f>
        <v>413840.45</v>
      </c>
      <c r="G137" s="48">
        <f>'1st FY 2020'!G137+'2nd FY 2020'!G137+'3rd FY 2020'!G137+'4th FY 2020'!G137</f>
        <v>107598.51000000001</v>
      </c>
    </row>
    <row r="138" spans="1:7" x14ac:dyDescent="0.25">
      <c r="A138" s="26" t="s">
        <v>13</v>
      </c>
      <c r="B138" s="14">
        <f>'4th FY 2020'!B138</f>
        <v>0</v>
      </c>
      <c r="C138" s="14">
        <f>'4th FY 2020'!C138</f>
        <v>0</v>
      </c>
      <c r="D138" s="48">
        <f>'1st FY 2020'!D138+'2nd FY 2020'!D138+'3rd FY 2020'!D138+'4th FY 2020'!D138</f>
        <v>829317</v>
      </c>
      <c r="E138" s="48">
        <f>'1st FY 2020'!E138+'2nd FY 2020'!E138+'3rd FY 2020'!E138+'4th FY 2020'!E138</f>
        <v>519204.5</v>
      </c>
      <c r="F138" s="48">
        <f>'1st FY 2020'!F138+'2nd FY 2020'!F138+'3rd FY 2020'!F138+'4th FY 2020'!F138</f>
        <v>310112.5</v>
      </c>
      <c r="G138" s="48">
        <f>'1st FY 2020'!G138+'2nd FY 2020'!G138+'3rd FY 2020'!G138+'4th FY 2020'!G138</f>
        <v>80629.25</v>
      </c>
    </row>
    <row r="139" spans="1:7" x14ac:dyDescent="0.25">
      <c r="A139" s="26" t="s">
        <v>14</v>
      </c>
      <c r="B139" s="14">
        <f>'4th FY 2020'!B139</f>
        <v>0</v>
      </c>
      <c r="C139" s="14">
        <f>'4th FY 2020'!C139</f>
        <v>0</v>
      </c>
      <c r="D139" s="48">
        <f>'1st FY 2020'!D139+'2nd FY 2020'!D139+'3rd FY 2020'!D139+'4th FY 2020'!D139</f>
        <v>10642121</v>
      </c>
      <c r="E139" s="48">
        <f>'1st FY 2020'!E139+'2nd FY 2020'!E139+'3rd FY 2020'!E139+'4th FY 2020'!E139</f>
        <v>7625317</v>
      </c>
      <c r="F139" s="48">
        <f>'1st FY 2020'!F139+'2nd FY 2020'!F139+'3rd FY 2020'!F139+'4th FY 2020'!F139</f>
        <v>3016804</v>
      </c>
      <c r="G139" s="48">
        <f>'1st FY 2020'!G139+'2nd FY 2020'!G139+'3rd FY 2020'!G139+'4th FY 2020'!G139</f>
        <v>980461.3</v>
      </c>
    </row>
    <row r="140" spans="1:7" x14ac:dyDescent="0.25">
      <c r="A140" s="30" t="s">
        <v>15</v>
      </c>
      <c r="B140" s="30">
        <f t="shared" ref="B140:G140" si="15">SUM(B137:B139)</f>
        <v>0</v>
      </c>
      <c r="C140" s="30">
        <f t="shared" si="15"/>
        <v>0</v>
      </c>
      <c r="D140" s="49">
        <f t="shared" si="15"/>
        <v>12727672</v>
      </c>
      <c r="E140" s="49">
        <f t="shared" si="15"/>
        <v>8986915.0500000007</v>
      </c>
      <c r="F140" s="49">
        <f t="shared" si="15"/>
        <v>3740756.95</v>
      </c>
      <c r="G140" s="49">
        <f t="shared" si="15"/>
        <v>1168689.06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14">
        <f>'4th FY 2020'!B145</f>
        <v>0</v>
      </c>
      <c r="C145" s="14">
        <f>'4th FY 2020'!C145</f>
        <v>0</v>
      </c>
      <c r="D145" s="48">
        <f>'1st FY 2020'!D145+'2nd FY 2020'!D145+'3rd FY 2020'!D145+'4th FY 2020'!D145</f>
        <v>157504</v>
      </c>
      <c r="E145" s="48">
        <f>'1st FY 2020'!E145+'2nd FY 2020'!E145+'3rd FY 2020'!E145+'4th FY 2020'!E145</f>
        <v>114866.5</v>
      </c>
      <c r="F145" s="48">
        <f>'1st FY 2020'!F145+'2nd FY 2020'!F145+'3rd FY 2020'!F145+'4th FY 2020'!F145</f>
        <v>42637.5</v>
      </c>
      <c r="G145" s="48">
        <f>'1st FY 2020'!G145+'2nd FY 2020'!G145+'3rd FY 2020'!G145+'4th FY 2020'!G145</f>
        <v>11085.75</v>
      </c>
    </row>
    <row r="146" spans="1:7" x14ac:dyDescent="0.25">
      <c r="A146" s="26" t="s">
        <v>14</v>
      </c>
      <c r="B146" s="14">
        <f>'4th FY 2020'!B146</f>
        <v>0</v>
      </c>
      <c r="C146" s="14">
        <f>'4th FY 2020'!C146</f>
        <v>0</v>
      </c>
      <c r="D146" s="48">
        <f>'1st FY 2020'!D146+'2nd FY 2020'!D146+'3rd FY 2020'!D146+'4th FY 2020'!D146</f>
        <v>5634166</v>
      </c>
      <c r="E146" s="48">
        <f>'1st FY 2020'!E146+'2nd FY 2020'!E146+'3rd FY 2020'!E146+'4th FY 2020'!E146</f>
        <v>4038419.8</v>
      </c>
      <c r="F146" s="48">
        <f>'1st FY 2020'!F146+'2nd FY 2020'!F146+'3rd FY 2020'!F146+'4th FY 2020'!F146</f>
        <v>1595746.2000000002</v>
      </c>
      <c r="G146" s="48">
        <f>'1st FY 2020'!G146+'2nd FY 2020'!G146+'3rd FY 2020'!G146+'4th FY 2020'!G146</f>
        <v>518617.51999999996</v>
      </c>
    </row>
    <row r="147" spans="1:7" x14ac:dyDescent="0.25">
      <c r="A147" s="30" t="s">
        <v>15</v>
      </c>
      <c r="B147" s="30">
        <f t="shared" ref="B147:G147" si="16">SUM(B145:B146)</f>
        <v>0</v>
      </c>
      <c r="C147" s="30">
        <f t="shared" si="16"/>
        <v>0</v>
      </c>
      <c r="D147" s="49">
        <f t="shared" si="16"/>
        <v>5791670</v>
      </c>
      <c r="E147" s="49">
        <f t="shared" si="16"/>
        <v>4153286.3</v>
      </c>
      <c r="F147" s="49">
        <f t="shared" si="16"/>
        <v>1638383.7000000002</v>
      </c>
      <c r="G147" s="49">
        <f t="shared" si="16"/>
        <v>529703.27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14">
        <f>'4th FY 2020'!B152</f>
        <v>0</v>
      </c>
      <c r="C152" s="14">
        <f>'4th FY 2020'!C152</f>
        <v>0</v>
      </c>
      <c r="D152" s="48">
        <f>'1st FY 2020'!D152+'2nd FY 2020'!D152+'3rd FY 2020'!D152+'4th FY 2020'!D152</f>
        <v>2542835</v>
      </c>
      <c r="E152" s="48">
        <f>'1st FY 2020'!E152+'2nd FY 2020'!E152+'3rd FY 2020'!E152+'4th FY 2020'!E152</f>
        <v>1765322.8</v>
      </c>
      <c r="F152" s="48">
        <f>'1st FY 2020'!F152+'2nd FY 2020'!F152+'3rd FY 2020'!F152+'4th FY 2020'!F152</f>
        <v>777512.2</v>
      </c>
      <c r="G152" s="48">
        <f>'1st FY 2020'!G152+'2nd FY 2020'!G152+'3rd FY 2020'!G152+'4th FY 2020'!G152</f>
        <v>202153.16999999998</v>
      </c>
    </row>
    <row r="153" spans="1:7" x14ac:dyDescent="0.25">
      <c r="A153" s="26" t="s">
        <v>13</v>
      </c>
      <c r="B153" s="14">
        <f>'4th FY 2020'!B153</f>
        <v>0</v>
      </c>
      <c r="C153" s="14">
        <f>'4th FY 2020'!C153</f>
        <v>0</v>
      </c>
      <c r="D153" s="48">
        <f>'1st FY 2020'!D153+'2nd FY 2020'!D153+'3rd FY 2020'!D153+'4th FY 2020'!D153</f>
        <v>4592632</v>
      </c>
      <c r="E153" s="48">
        <f>'1st FY 2020'!E153+'2nd FY 2020'!E153+'3rd FY 2020'!E153+'4th FY 2020'!E153</f>
        <v>3097761.4000000004</v>
      </c>
      <c r="F153" s="48">
        <f>'1st FY 2020'!F153+'2nd FY 2020'!F153+'3rd FY 2020'!F153+'4th FY 2020'!F153</f>
        <v>1494870.5999999999</v>
      </c>
      <c r="G153" s="48">
        <f>'1st FY 2020'!G153+'2nd FY 2020'!G153+'3rd FY 2020'!G153+'4th FY 2020'!G153</f>
        <v>388666.35</v>
      </c>
    </row>
    <row r="154" spans="1:7" x14ac:dyDescent="0.25">
      <c r="A154" s="26" t="s">
        <v>17</v>
      </c>
      <c r="B154" s="14">
        <f>'4th FY 2020'!B154</f>
        <v>0</v>
      </c>
      <c r="C154" s="14">
        <f>'4th FY 2020'!C154</f>
        <v>0</v>
      </c>
      <c r="D154" s="48">
        <f>'1st FY 2020'!D154+'2nd FY 2020'!D154+'3rd FY 2020'!D154+'4th FY 2020'!D154</f>
        <v>15851864</v>
      </c>
      <c r="E154" s="48">
        <f>'1st FY 2020'!E154+'2nd FY 2020'!E154+'3rd FY 2020'!E154+'4th FY 2020'!E154</f>
        <v>11269641.5</v>
      </c>
      <c r="F154" s="48">
        <f>'1st FY 2020'!F154+'2nd FY 2020'!F154+'3rd FY 2020'!F154+'4th FY 2020'!F154</f>
        <v>4582222.5</v>
      </c>
      <c r="G154" s="48">
        <f>'1st FY 2020'!G154+'2nd FY 2020'!G154+'3rd FY 2020'!G154+'4th FY 2020'!G154</f>
        <v>824800.05</v>
      </c>
    </row>
    <row r="155" spans="1:7" x14ac:dyDescent="0.25">
      <c r="A155" s="26" t="s">
        <v>14</v>
      </c>
      <c r="B155" s="14">
        <f>'4th FY 2020'!B155</f>
        <v>0</v>
      </c>
      <c r="C155" s="14">
        <f>'4th FY 2020'!C155</f>
        <v>0</v>
      </c>
      <c r="D155" s="48">
        <f>'1st FY 2020'!D155+'2nd FY 2020'!D155+'3rd FY 2020'!D155+'4th FY 2020'!D155</f>
        <v>12665385</v>
      </c>
      <c r="E155" s="48">
        <f>'1st FY 2020'!E155+'2nd FY 2020'!E155+'3rd FY 2020'!E155+'4th FY 2020'!E155</f>
        <v>8756751.3000000007</v>
      </c>
      <c r="F155" s="48">
        <f>'1st FY 2020'!F155+'2nd FY 2020'!F155+'3rd FY 2020'!F155+'4th FY 2020'!F155</f>
        <v>3908633.6999999997</v>
      </c>
      <c r="G155" s="48">
        <f>'1st FY 2020'!G155+'2nd FY 2020'!G155+'3rd FY 2020'!G155+'4th FY 2020'!G155</f>
        <v>1270305.95</v>
      </c>
    </row>
    <row r="156" spans="1:7" x14ac:dyDescent="0.25">
      <c r="A156" s="30" t="s">
        <v>15</v>
      </c>
      <c r="B156" s="30">
        <f t="shared" ref="B156:G156" si="17">SUM(B152:B155)</f>
        <v>0</v>
      </c>
      <c r="C156" s="30">
        <f t="shared" si="17"/>
        <v>0</v>
      </c>
      <c r="D156" s="49">
        <f t="shared" si="17"/>
        <v>35652716</v>
      </c>
      <c r="E156" s="49">
        <f t="shared" si="17"/>
        <v>24889477</v>
      </c>
      <c r="F156" s="49">
        <f t="shared" si="17"/>
        <v>10763239</v>
      </c>
      <c r="G156" s="49">
        <f t="shared" si="17"/>
        <v>2685925.52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" thickTop="1" x14ac:dyDescent="0.25">
      <c r="A161" s="26" t="s">
        <v>12</v>
      </c>
      <c r="B161" s="14">
        <f>'4th FY 2020'!B161</f>
        <v>0</v>
      </c>
      <c r="C161" s="14">
        <f>'4th FY 2020'!C161</f>
        <v>0</v>
      </c>
      <c r="D161" s="48">
        <f>'1st FY 2020'!D161+'2nd FY 2020'!D161+'3rd FY 2020'!D161+'4th FY 2020'!D161</f>
        <v>1106836</v>
      </c>
      <c r="E161" s="48">
        <f>'1st FY 2020'!E161+'2nd FY 2020'!E161+'3rd FY 2020'!E161+'4th FY 2020'!E161</f>
        <v>760111</v>
      </c>
      <c r="F161" s="48">
        <f>'1st FY 2020'!F161+'2nd FY 2020'!F161+'3rd FY 2020'!F161+'4th FY 2020'!F161</f>
        <v>346725.00000000006</v>
      </c>
      <c r="G161" s="48">
        <f>'1st FY 2020'!G161+'2nd FY 2020'!G161+'3rd FY 2020'!G161+'4th FY 2020'!G161</f>
        <v>90148.5</v>
      </c>
    </row>
    <row r="162" spans="1:7" x14ac:dyDescent="0.25">
      <c r="A162" s="26" t="s">
        <v>13</v>
      </c>
      <c r="B162" s="14">
        <f>'4th FY 2020'!B162</f>
        <v>0</v>
      </c>
      <c r="C162" s="14">
        <f>'4th FY 2020'!C162</f>
        <v>0</v>
      </c>
      <c r="D162" s="48">
        <f>'1st FY 2020'!D162+'2nd FY 2020'!D162+'3rd FY 2020'!D162+'4th FY 2020'!D162</f>
        <v>1702173</v>
      </c>
      <c r="E162" s="48">
        <f>'1st FY 2020'!E162+'2nd FY 2020'!E162+'3rd FY 2020'!E162+'4th FY 2020'!E162</f>
        <v>1196583.2000000002</v>
      </c>
      <c r="F162" s="48">
        <f>'1st FY 2020'!F162+'2nd FY 2020'!F162+'3rd FY 2020'!F162+'4th FY 2020'!F162</f>
        <v>505589.79999999993</v>
      </c>
      <c r="G162" s="48">
        <f>'1st FY 2020'!G162+'2nd FY 2020'!G162+'3rd FY 2020'!G162+'4th FY 2020'!G162</f>
        <v>131453.35</v>
      </c>
    </row>
    <row r="163" spans="1:7" x14ac:dyDescent="0.25">
      <c r="A163" s="26" t="s">
        <v>17</v>
      </c>
      <c r="B163" s="14">
        <f>'4th FY 2020'!B163</f>
        <v>0</v>
      </c>
      <c r="C163" s="14">
        <f>'4th FY 2020'!C163</f>
        <v>0</v>
      </c>
      <c r="D163" s="48">
        <f>'1st FY 2020'!D163+'2nd FY 2020'!D163+'3rd FY 2020'!D163+'4th FY 2020'!D163</f>
        <v>10431986</v>
      </c>
      <c r="E163" s="48">
        <f>'1st FY 2020'!E163+'2nd FY 2020'!E163+'3rd FY 2020'!E163+'4th FY 2020'!E163</f>
        <v>7584761.75</v>
      </c>
      <c r="F163" s="48">
        <f>'1st FY 2020'!F163+'2nd FY 2020'!F163+'3rd FY 2020'!F163+'4th FY 2020'!F163</f>
        <v>2847224.25</v>
      </c>
      <c r="G163" s="48">
        <f>'1st FY 2020'!G163+'2nd FY 2020'!G163+'3rd FY 2020'!G163+'4th FY 2020'!G163</f>
        <v>512500.37</v>
      </c>
    </row>
    <row r="164" spans="1:7" x14ac:dyDescent="0.25">
      <c r="A164" s="26" t="s">
        <v>14</v>
      </c>
      <c r="B164" s="14">
        <f>'4th FY 2020'!B164</f>
        <v>0</v>
      </c>
      <c r="C164" s="14">
        <f>'4th FY 2020'!C164</f>
        <v>0</v>
      </c>
      <c r="D164" s="48">
        <f>'1st FY 2020'!D164+'2nd FY 2020'!D164+'3rd FY 2020'!D164+'4th FY 2020'!D164</f>
        <v>10502321</v>
      </c>
      <c r="E164" s="48">
        <f>'1st FY 2020'!E164+'2nd FY 2020'!E164+'3rd FY 2020'!E164+'4th FY 2020'!E164</f>
        <v>7414153.2000000002</v>
      </c>
      <c r="F164" s="48">
        <f>'1st FY 2020'!F164+'2nd FY 2020'!F164+'3rd FY 2020'!F164+'4th FY 2020'!F164</f>
        <v>3088167.8</v>
      </c>
      <c r="G164" s="48">
        <f>'1st FY 2020'!G164+'2nd FY 2020'!G164+'3rd FY 2020'!G164+'4th FY 2020'!G164</f>
        <v>1003654.54</v>
      </c>
    </row>
    <row r="165" spans="1:7" x14ac:dyDescent="0.25">
      <c r="A165" s="30" t="s">
        <v>15</v>
      </c>
      <c r="B165" s="30">
        <f t="shared" ref="B165:G165" si="18">SUM(B161:B164)</f>
        <v>0</v>
      </c>
      <c r="C165" s="30">
        <f t="shared" si="18"/>
        <v>0</v>
      </c>
      <c r="D165" s="49">
        <f t="shared" si="18"/>
        <v>23743316</v>
      </c>
      <c r="E165" s="49">
        <f t="shared" si="18"/>
        <v>16955609.149999999</v>
      </c>
      <c r="F165" s="49">
        <f t="shared" si="18"/>
        <v>6787706.8499999996</v>
      </c>
      <c r="G165" s="49">
        <f t="shared" si="18"/>
        <v>1737756.76</v>
      </c>
    </row>
    <row r="166" spans="1:7" x14ac:dyDescent="0.25">
      <c r="A166" s="32"/>
      <c r="B166" s="32"/>
      <c r="C166" s="32"/>
      <c r="D166" s="51"/>
      <c r="E166" s="51"/>
      <c r="F166" s="51"/>
      <c r="G166" s="51"/>
    </row>
    <row r="167" spans="1:7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" thickTop="1" x14ac:dyDescent="0.25">
      <c r="A170" s="26" t="s">
        <v>12</v>
      </c>
      <c r="B170" s="14">
        <f>'4th FY 2020'!B170</f>
        <v>0</v>
      </c>
      <c r="C170" s="14">
        <f>'4th FY 2020'!C170</f>
        <v>0</v>
      </c>
      <c r="D170" s="48">
        <f>'1st FY 2020'!D170+'2nd FY 2020'!D170+'3rd FY 2020'!D170+'4th FY 2020'!D170</f>
        <v>198061</v>
      </c>
      <c r="E170" s="48">
        <f>'1st FY 2020'!E170+'2nd FY 2020'!E170+'3rd FY 2020'!E170+'4th FY 2020'!E170</f>
        <v>143288</v>
      </c>
      <c r="F170" s="48">
        <f>'1st FY 2020'!F170+'2nd FY 2020'!F170+'3rd FY 2020'!F170+'4th FY 2020'!F170</f>
        <v>54773.000000000007</v>
      </c>
      <c r="G170" s="48">
        <f>'1st FY 2020'!G170+'2nd FY 2020'!G170+'3rd FY 2020'!G170+'4th FY 2020'!G170</f>
        <v>14240.98</v>
      </c>
    </row>
    <row r="171" spans="1:7" x14ac:dyDescent="0.25">
      <c r="A171" s="26" t="s">
        <v>14</v>
      </c>
      <c r="B171" s="14">
        <f>'4th FY 2020'!B171</f>
        <v>0</v>
      </c>
      <c r="C171" s="14">
        <f>'4th FY 2020'!C171</f>
        <v>0</v>
      </c>
      <c r="D171" s="48">
        <f>'1st FY 2020'!D171+'2nd FY 2020'!D171+'3rd FY 2020'!D171+'4th FY 2020'!D171</f>
        <v>68052903.5</v>
      </c>
      <c r="E171" s="48">
        <f>'1st FY 2020'!E171+'2nd FY 2020'!E171+'3rd FY 2020'!E171+'4th FY 2020'!E171</f>
        <v>48798098.549999997</v>
      </c>
      <c r="F171" s="48">
        <f>'1st FY 2020'!F171+'2nd FY 2020'!F171+'3rd FY 2020'!F171+'4th FY 2020'!F171</f>
        <v>19254804.949999999</v>
      </c>
      <c r="G171" s="48">
        <f>'1st FY 2020'!G171+'2nd FY 2020'!G171+'3rd FY 2020'!G171+'4th FY 2020'!G171</f>
        <v>6257811.6100000003</v>
      </c>
    </row>
    <row r="172" spans="1:7" x14ac:dyDescent="0.25">
      <c r="A172" s="30" t="s">
        <v>15</v>
      </c>
      <c r="B172" s="30">
        <f t="shared" ref="B172:G172" si="19">SUM(B170:B171)</f>
        <v>0</v>
      </c>
      <c r="C172" s="30">
        <f t="shared" si="19"/>
        <v>0</v>
      </c>
      <c r="D172" s="49">
        <f t="shared" si="19"/>
        <v>68250964.5</v>
      </c>
      <c r="E172" s="49">
        <f t="shared" si="19"/>
        <v>48941386.549999997</v>
      </c>
      <c r="F172" s="49">
        <f t="shared" si="19"/>
        <v>19309577.949999999</v>
      </c>
      <c r="G172" s="49">
        <f t="shared" si="19"/>
        <v>6272052.5900000008</v>
      </c>
    </row>
    <row r="173" spans="1:7" x14ac:dyDescent="0.25">
      <c r="A173" s="32"/>
      <c r="B173" s="32"/>
      <c r="C173" s="32"/>
      <c r="D173" s="51"/>
      <c r="E173" s="51"/>
      <c r="F173" s="51"/>
      <c r="G173" s="51"/>
    </row>
    <row r="174" spans="1:7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" thickTop="1" x14ac:dyDescent="0.25">
      <c r="A177" s="26" t="s">
        <v>12</v>
      </c>
      <c r="B177" s="14">
        <f>'4th FY 2020'!B177</f>
        <v>0</v>
      </c>
      <c r="C177" s="14">
        <f>'4th FY 2020'!C177</f>
        <v>0</v>
      </c>
      <c r="D177" s="48">
        <f>'1st FY 2020'!D177+'2nd FY 2020'!D177+'3rd FY 2020'!D177+'4th FY 2020'!D177</f>
        <v>480642</v>
      </c>
      <c r="E177" s="48">
        <f>'1st FY 2020'!E177+'2nd FY 2020'!E177+'3rd FY 2020'!E177+'4th FY 2020'!E177</f>
        <v>341185.45</v>
      </c>
      <c r="F177" s="48">
        <f>'1st FY 2020'!F177+'2nd FY 2020'!F177+'3rd FY 2020'!F177+'4th FY 2020'!F177</f>
        <v>139456.54999999999</v>
      </c>
      <c r="G177" s="48">
        <f>'1st FY 2020'!G177+'2nd FY 2020'!G177+'3rd FY 2020'!G177+'4th FY 2020'!G177</f>
        <v>36258.71</v>
      </c>
    </row>
    <row r="178" spans="1:7" x14ac:dyDescent="0.25">
      <c r="A178" s="26" t="s">
        <v>13</v>
      </c>
      <c r="B178" s="14">
        <f>'4th FY 2020'!B178</f>
        <v>0</v>
      </c>
      <c r="C178" s="14">
        <f>'4th FY 2020'!C178</f>
        <v>0</v>
      </c>
      <c r="D178" s="48">
        <f>'1st FY 2020'!D178+'2nd FY 2020'!D178+'3rd FY 2020'!D178+'4th FY 2020'!D178</f>
        <v>381292</v>
      </c>
      <c r="E178" s="48">
        <f>'1st FY 2020'!E178+'2nd FY 2020'!E178+'3rd FY 2020'!E178+'4th FY 2020'!E178</f>
        <v>259680.65000000002</v>
      </c>
      <c r="F178" s="48">
        <f>'1st FY 2020'!F178+'2nd FY 2020'!F178+'3rd FY 2020'!F178+'4th FY 2020'!F178</f>
        <v>121611.34999999999</v>
      </c>
      <c r="G178" s="48">
        <f>'1st FY 2020'!G178+'2nd FY 2020'!G178+'3rd FY 2020'!G178+'4th FY 2020'!G178</f>
        <v>31618.95</v>
      </c>
    </row>
    <row r="179" spans="1:7" x14ac:dyDescent="0.25">
      <c r="A179" s="26" t="s">
        <v>14</v>
      </c>
      <c r="B179" s="14">
        <f>'4th FY 2020'!B179</f>
        <v>0</v>
      </c>
      <c r="C179" s="14">
        <f>'4th FY 2020'!C179</f>
        <v>0</v>
      </c>
      <c r="D179" s="48">
        <f>'1st FY 2020'!D179+'2nd FY 2020'!D179+'3rd FY 2020'!D179+'4th FY 2020'!D179</f>
        <v>36002348</v>
      </c>
      <c r="E179" s="48">
        <f>'1st FY 2020'!E179+'2nd FY 2020'!E179+'3rd FY 2020'!E179+'4th FY 2020'!E179</f>
        <v>26233907.950000003</v>
      </c>
      <c r="F179" s="48">
        <f>'1st FY 2020'!F179+'2nd FY 2020'!F179+'3rd FY 2020'!F179+'4th FY 2020'!F179</f>
        <v>9768440.0499999989</v>
      </c>
      <c r="G179" s="48">
        <f>'1st FY 2020'!G179+'2nd FY 2020'!G179+'3rd FY 2020'!G179+'4th FY 2020'!G179</f>
        <v>3174743.0199999996</v>
      </c>
    </row>
    <row r="180" spans="1:7" x14ac:dyDescent="0.25">
      <c r="A180" s="30" t="s">
        <v>15</v>
      </c>
      <c r="B180" s="30">
        <f t="shared" ref="B180:G180" si="20">SUM(B177:B179)</f>
        <v>0</v>
      </c>
      <c r="C180" s="30">
        <f t="shared" si="20"/>
        <v>0</v>
      </c>
      <c r="D180" s="49">
        <f t="shared" si="20"/>
        <v>36864282</v>
      </c>
      <c r="E180" s="49">
        <f t="shared" si="20"/>
        <v>26834774.050000004</v>
      </c>
      <c r="F180" s="49">
        <f t="shared" si="20"/>
        <v>10029507.949999999</v>
      </c>
      <c r="G180" s="49">
        <f t="shared" si="20"/>
        <v>3242620.6799999997</v>
      </c>
    </row>
    <row r="181" spans="1:7" x14ac:dyDescent="0.25">
      <c r="A181" s="32"/>
      <c r="B181" s="32"/>
      <c r="C181" s="32"/>
      <c r="D181" s="51"/>
      <c r="E181" s="51"/>
      <c r="F181" s="51"/>
      <c r="G181" s="51"/>
    </row>
    <row r="182" spans="1:7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" thickTop="1" x14ac:dyDescent="0.25">
      <c r="A185" s="26" t="s">
        <v>12</v>
      </c>
      <c r="B185" s="14">
        <f>'4th FY 2020'!B185</f>
        <v>0</v>
      </c>
      <c r="C185" s="14">
        <f>'4th FY 2020'!C185</f>
        <v>0</v>
      </c>
      <c r="D185" s="48">
        <f>'1st FY 2020'!D185+'2nd FY 2020'!D185+'3rd FY 2020'!D185+'4th FY 2020'!D185</f>
        <v>2332471</v>
      </c>
      <c r="E185" s="48">
        <f>'1st FY 2020'!E185+'2nd FY 2020'!E185+'3rd FY 2020'!E185+'4th FY 2020'!E185</f>
        <v>1562706.9</v>
      </c>
      <c r="F185" s="48">
        <f>'1st FY 2020'!F185+'2nd FY 2020'!F185+'3rd FY 2020'!F185+'4th FY 2020'!F185</f>
        <v>769764.1</v>
      </c>
      <c r="G185" s="48">
        <f>'1st FY 2020'!G185+'2nd FY 2020'!G185+'3rd FY 2020'!G185+'4th FY 2020'!G185</f>
        <v>200138.66999999998</v>
      </c>
    </row>
    <row r="186" spans="1:7" x14ac:dyDescent="0.25">
      <c r="A186" s="26" t="s">
        <v>13</v>
      </c>
      <c r="B186" s="14">
        <f>'4th FY 2020'!B186</f>
        <v>0</v>
      </c>
      <c r="C186" s="14">
        <f>'4th FY 2020'!C186</f>
        <v>0</v>
      </c>
      <c r="D186" s="48">
        <f>'1st FY 2020'!D186+'2nd FY 2020'!D186+'3rd FY 2020'!D186+'4th FY 2020'!D186</f>
        <v>318864</v>
      </c>
      <c r="E186" s="48">
        <f>'1st FY 2020'!E186+'2nd FY 2020'!E186+'3rd FY 2020'!E186+'4th FY 2020'!E186</f>
        <v>172735</v>
      </c>
      <c r="F186" s="48">
        <f>'1st FY 2020'!F186+'2nd FY 2020'!F186+'3rd FY 2020'!F186+'4th FY 2020'!F186</f>
        <v>146129</v>
      </c>
      <c r="G186" s="48">
        <f>'1st FY 2020'!G186+'2nd FY 2020'!G186+'3rd FY 2020'!G186+'4th FY 2020'!G186</f>
        <v>37993.54</v>
      </c>
    </row>
    <row r="187" spans="1:7" x14ac:dyDescent="0.25">
      <c r="A187" s="26" t="s">
        <v>17</v>
      </c>
      <c r="B187" s="14">
        <f>'4th FY 2020'!B187</f>
        <v>0</v>
      </c>
      <c r="C187" s="14">
        <f>'4th FY 2020'!C187</f>
        <v>0</v>
      </c>
      <c r="D187" s="48">
        <f>'1st FY 2020'!D187+'2nd FY 2020'!D187+'3rd FY 2020'!D187+'4th FY 2020'!D187</f>
        <v>6399591</v>
      </c>
      <c r="E187" s="48">
        <f>'1st FY 2020'!E187+'2nd FY 2020'!E187+'3rd FY 2020'!E187+'4th FY 2020'!E187</f>
        <v>4674334.9000000004</v>
      </c>
      <c r="F187" s="48">
        <f>'1st FY 2020'!F187+'2nd FY 2020'!F187+'3rd FY 2020'!F187+'4th FY 2020'!F187</f>
        <v>1725256.1</v>
      </c>
      <c r="G187" s="48">
        <f>'1st FY 2020'!G187+'2nd FY 2020'!G187+'3rd FY 2020'!G187+'4th FY 2020'!G187</f>
        <v>310546.09999999998</v>
      </c>
    </row>
    <row r="188" spans="1:7" x14ac:dyDescent="0.25">
      <c r="A188" s="26" t="s">
        <v>14</v>
      </c>
      <c r="B188" s="14">
        <f>'4th FY 2020'!B188</f>
        <v>0</v>
      </c>
      <c r="C188" s="14">
        <f>'4th FY 2020'!C188</f>
        <v>0</v>
      </c>
      <c r="D188" s="48">
        <f>'1st FY 2020'!D188+'2nd FY 2020'!D188+'3rd FY 2020'!D188+'4th FY 2020'!D188</f>
        <v>27014123</v>
      </c>
      <c r="E188" s="48">
        <f>'1st FY 2020'!E188+'2nd FY 2020'!E188+'3rd FY 2020'!E188+'4th FY 2020'!E188</f>
        <v>19481088.050000001</v>
      </c>
      <c r="F188" s="48">
        <f>'1st FY 2020'!F188+'2nd FY 2020'!F188+'3rd FY 2020'!F188+'4th FY 2020'!F188</f>
        <v>7533034.9499999993</v>
      </c>
      <c r="G188" s="48">
        <f>'1st FY 2020'!G188+'2nd FY 2020'!G188+'3rd FY 2020'!G188+'4th FY 2020'!G188</f>
        <v>2448236.36</v>
      </c>
    </row>
    <row r="189" spans="1:7" x14ac:dyDescent="0.25">
      <c r="A189" s="30" t="s">
        <v>15</v>
      </c>
      <c r="B189" s="30">
        <f t="shared" ref="B189:G189" si="21">SUM(B185:B188)</f>
        <v>0</v>
      </c>
      <c r="C189" s="30">
        <f t="shared" si="21"/>
        <v>0</v>
      </c>
      <c r="D189" s="49">
        <f t="shared" si="21"/>
        <v>36065049</v>
      </c>
      <c r="E189" s="49">
        <f t="shared" si="21"/>
        <v>25890864.850000001</v>
      </c>
      <c r="F189" s="49">
        <f t="shared" si="21"/>
        <v>10174184.149999999</v>
      </c>
      <c r="G189" s="49">
        <f t="shared" si="21"/>
        <v>2996914.67</v>
      </c>
    </row>
    <row r="190" spans="1:7" x14ac:dyDescent="0.25">
      <c r="A190" s="32"/>
      <c r="B190" s="32"/>
      <c r="C190" s="32"/>
      <c r="D190" s="51"/>
      <c r="E190" s="51"/>
      <c r="F190" s="51"/>
      <c r="G190" s="51"/>
    </row>
    <row r="191" spans="1:7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7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14">
        <f>'4th FY 2020'!B194</f>
        <v>0</v>
      </c>
      <c r="C194" s="14">
        <f>'4th FY 2020'!C194</f>
        <v>0</v>
      </c>
      <c r="D194" s="48">
        <f>'1st FY 2020'!D194+'2nd FY 2020'!D194+'3rd FY 2020'!D194+'4th FY 2020'!D194</f>
        <v>2646536</v>
      </c>
      <c r="E194" s="48">
        <f>'1st FY 2020'!E194+'2nd FY 2020'!E194+'3rd FY 2020'!E194+'4th FY 2020'!E194</f>
        <v>1823620.1</v>
      </c>
      <c r="F194" s="48">
        <f>'1st FY 2020'!F194+'2nd FY 2020'!F194+'3rd FY 2020'!F194+'4th FY 2020'!F194</f>
        <v>822915.9</v>
      </c>
      <c r="G194" s="48">
        <f>'1st FY 2020'!G194+'2nd FY 2020'!G194+'3rd FY 2020'!G194+'4th FY 2020'!G194</f>
        <v>213958.14</v>
      </c>
    </row>
    <row r="195" spans="1:7" x14ac:dyDescent="0.25">
      <c r="A195" s="26" t="s">
        <v>13</v>
      </c>
      <c r="B195" s="14">
        <f>'4th FY 2020'!B195</f>
        <v>0</v>
      </c>
      <c r="C195" s="14">
        <f>'4th FY 2020'!C195</f>
        <v>0</v>
      </c>
      <c r="D195" s="48">
        <f>'1st FY 2020'!D195+'2nd FY 2020'!D195+'3rd FY 2020'!D195+'4th FY 2020'!D195</f>
        <v>1723543.5</v>
      </c>
      <c r="E195" s="48">
        <f>'1st FY 2020'!E195+'2nd FY 2020'!E195+'3rd FY 2020'!E195+'4th FY 2020'!E195</f>
        <v>1228226.8500000001</v>
      </c>
      <c r="F195" s="48">
        <f>'1st FY 2020'!F195+'2nd FY 2020'!F195+'3rd FY 2020'!F195+'4th FY 2020'!F195</f>
        <v>495316.65</v>
      </c>
      <c r="G195" s="48">
        <f>'1st FY 2020'!G195+'2nd FY 2020'!G195+'3rd FY 2020'!G195+'4th FY 2020'!G195</f>
        <v>128782.33</v>
      </c>
    </row>
    <row r="196" spans="1:7" x14ac:dyDescent="0.25">
      <c r="A196" s="26" t="s">
        <v>17</v>
      </c>
      <c r="B196" s="14">
        <f>'4th FY 2020'!B196</f>
        <v>0</v>
      </c>
      <c r="C196" s="14">
        <f>'4th FY 2020'!C196</f>
        <v>0</v>
      </c>
      <c r="D196" s="48">
        <f>'1st FY 2020'!D196+'2nd FY 2020'!D196+'3rd FY 2020'!D196+'4th FY 2020'!D196</f>
        <v>0</v>
      </c>
      <c r="E196" s="48">
        <f>'1st FY 2020'!E196+'2nd FY 2020'!E196+'3rd FY 2020'!E196+'4th FY 2020'!E196</f>
        <v>0</v>
      </c>
      <c r="F196" s="48">
        <f>'1st FY 2020'!F196+'2nd FY 2020'!F196+'3rd FY 2020'!F196+'4th FY 2020'!F196</f>
        <v>0</v>
      </c>
      <c r="G196" s="48">
        <f>'1st FY 2020'!G196+'2nd FY 2020'!G196+'3rd FY 2020'!G196+'4th FY 2020'!G196</f>
        <v>0</v>
      </c>
    </row>
    <row r="197" spans="1:7" x14ac:dyDescent="0.25">
      <c r="A197" s="26" t="s">
        <v>14</v>
      </c>
      <c r="B197" s="14">
        <f>'4th FY 2020'!B197</f>
        <v>0</v>
      </c>
      <c r="C197" s="14">
        <f>'4th FY 2020'!C197</f>
        <v>0</v>
      </c>
      <c r="D197" s="48">
        <f>'1st FY 2020'!D197+'2nd FY 2020'!D197+'3rd FY 2020'!D197+'4th FY 2020'!D197</f>
        <v>43087470</v>
      </c>
      <c r="E197" s="48">
        <f>'1st FY 2020'!E197+'2nd FY 2020'!E197+'3rd FY 2020'!E197+'4th FY 2020'!E197</f>
        <v>30428918.050000001</v>
      </c>
      <c r="F197" s="48">
        <f>'1st FY 2020'!F197+'2nd FY 2020'!F197+'3rd FY 2020'!F197+'4th FY 2020'!F197</f>
        <v>12658551.949999999</v>
      </c>
      <c r="G197" s="48">
        <f>'1st FY 2020'!G197+'2nd FY 2020'!G197+'3rd FY 2020'!G197+'4th FY 2020'!G197</f>
        <v>4114029.3899999997</v>
      </c>
    </row>
    <row r="198" spans="1:7" x14ac:dyDescent="0.25">
      <c r="A198" s="30" t="s">
        <v>15</v>
      </c>
      <c r="B198" s="30">
        <f t="shared" ref="B198:G198" si="22">SUM(B194:B197)</f>
        <v>0</v>
      </c>
      <c r="C198" s="30">
        <f t="shared" si="22"/>
        <v>0</v>
      </c>
      <c r="D198" s="49">
        <f t="shared" si="22"/>
        <v>47457549.5</v>
      </c>
      <c r="E198" s="49">
        <f t="shared" si="22"/>
        <v>33480765</v>
      </c>
      <c r="F198" s="49">
        <f t="shared" si="22"/>
        <v>13976784.5</v>
      </c>
      <c r="G198" s="49">
        <f t="shared" si="22"/>
        <v>4456769.8599999994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14">
        <f>'4th FY 2020'!B203</f>
        <v>0</v>
      </c>
      <c r="C203" s="14">
        <f>'4th FY 2020'!C203</f>
        <v>0</v>
      </c>
      <c r="D203" s="48">
        <f>'1st FY 2020'!D203+'2nd FY 2020'!D203+'3rd FY 2020'!D203+'4th FY 2020'!D203</f>
        <v>2502878</v>
      </c>
      <c r="E203" s="48">
        <f>'1st FY 2020'!E203+'2nd FY 2020'!E203+'3rd FY 2020'!E203+'4th FY 2020'!E203</f>
        <v>1661858.6</v>
      </c>
      <c r="F203" s="48">
        <f>'1st FY 2020'!F203+'2nd FY 2020'!F203+'3rd FY 2020'!F203+'4th FY 2020'!F203</f>
        <v>841019.4</v>
      </c>
      <c r="G203" s="48">
        <f>'1st FY 2020'!G203+'2nd FY 2020'!G203+'3rd FY 2020'!G203+'4th FY 2020'!G203</f>
        <v>218665.05</v>
      </c>
    </row>
    <row r="204" spans="1:7" x14ac:dyDescent="0.25">
      <c r="A204" s="26" t="s">
        <v>13</v>
      </c>
      <c r="B204" s="14">
        <f>'4th FY 2020'!B204</f>
        <v>0</v>
      </c>
      <c r="C204" s="14">
        <f>'4th FY 2020'!C204</f>
        <v>0</v>
      </c>
      <c r="D204" s="48">
        <f>'1st FY 2020'!D204+'2nd FY 2020'!D204+'3rd FY 2020'!D204+'4th FY 2020'!D204</f>
        <v>2261739</v>
      </c>
      <c r="E204" s="48">
        <f>'1st FY 2020'!E204+'2nd FY 2020'!E204+'3rd FY 2020'!E204+'4th FY 2020'!E204</f>
        <v>1747540.05</v>
      </c>
      <c r="F204" s="48">
        <f>'1st FY 2020'!F204+'2nd FY 2020'!F204+'3rd FY 2020'!F204+'4th FY 2020'!F204</f>
        <v>514198.94999999995</v>
      </c>
      <c r="G204" s="48">
        <f>'1st FY 2020'!G204+'2nd FY 2020'!G204+'3rd FY 2020'!G204+'4th FY 2020'!G204</f>
        <v>133691.72999999998</v>
      </c>
    </row>
    <row r="205" spans="1:7" x14ac:dyDescent="0.25">
      <c r="A205" s="26" t="s">
        <v>16</v>
      </c>
      <c r="B205" s="14">
        <f>'4th FY 2020'!B205</f>
        <v>0</v>
      </c>
      <c r="C205" s="14">
        <f>'4th FY 2020'!C205</f>
        <v>0</v>
      </c>
      <c r="D205" s="48">
        <f>'1st FY 2020'!D205+'2nd FY 2020'!D205+'3rd FY 2020'!D205+'4th FY 2020'!D205</f>
        <v>508069</v>
      </c>
      <c r="E205" s="48">
        <f>'1st FY 2020'!E205+'2nd FY 2020'!E205+'3rd FY 2020'!E205+'4th FY 2020'!E205</f>
        <v>391097.35</v>
      </c>
      <c r="F205" s="48">
        <f>'1st FY 2020'!F205+'2nd FY 2020'!F205+'3rd FY 2020'!F205+'4th FY 2020'!F205</f>
        <v>116971.65</v>
      </c>
      <c r="G205" s="48">
        <f>'1st FY 2020'!G205+'2nd FY 2020'!G205+'3rd FY 2020'!G205+'4th FY 2020'!G205</f>
        <v>30412.629999999997</v>
      </c>
    </row>
    <row r="206" spans="1:7" x14ac:dyDescent="0.25">
      <c r="A206" s="26" t="s">
        <v>17</v>
      </c>
      <c r="B206" s="14">
        <f>'4th FY 2020'!B206</f>
        <v>0</v>
      </c>
      <c r="C206" s="14">
        <f>'4th FY 2020'!C206</f>
        <v>0</v>
      </c>
      <c r="D206" s="48">
        <f>'1st FY 2020'!D206+'2nd FY 2020'!D206+'3rd FY 2020'!D206+'4th FY 2020'!D206</f>
        <v>3881001</v>
      </c>
      <c r="E206" s="48">
        <f>'1st FY 2020'!E206+'2nd FY 2020'!E206+'3rd FY 2020'!E206+'4th FY 2020'!E206</f>
        <v>2780871.3</v>
      </c>
      <c r="F206" s="48">
        <f>'1st FY 2020'!F206+'2nd FY 2020'!F206+'3rd FY 2020'!F206+'4th FY 2020'!F206</f>
        <v>1100129.7</v>
      </c>
      <c r="G206" s="48">
        <f>'1st FY 2020'!G206+'2nd FY 2020'!G206+'3rd FY 2020'!G206+'4th FY 2020'!G206</f>
        <v>198023.35</v>
      </c>
    </row>
    <row r="207" spans="1:7" x14ac:dyDescent="0.25">
      <c r="A207" s="26" t="s">
        <v>14</v>
      </c>
      <c r="B207" s="14">
        <f>'4th FY 2020'!B207</f>
        <v>0</v>
      </c>
      <c r="C207" s="14">
        <f>'4th FY 2020'!C207</f>
        <v>0</v>
      </c>
      <c r="D207" s="48">
        <f>'1st FY 2020'!D207+'2nd FY 2020'!D207+'3rd FY 2020'!D207+'4th FY 2020'!D207</f>
        <v>105070102</v>
      </c>
      <c r="E207" s="48">
        <f>'1st FY 2020'!E207+'2nd FY 2020'!E207+'3rd FY 2020'!E207+'4th FY 2020'!E207</f>
        <v>74971542.650000006</v>
      </c>
      <c r="F207" s="48">
        <f>'1st FY 2020'!F207+'2nd FY 2020'!F207+'3rd FY 2020'!F207+'4th FY 2020'!F207</f>
        <v>30098559.350000001</v>
      </c>
      <c r="G207" s="48">
        <f>'1st FY 2020'!G207+'2nd FY 2020'!G207+'3rd FY 2020'!G207+'4th FY 2020'!G207</f>
        <v>9782031.7899999991</v>
      </c>
    </row>
    <row r="208" spans="1:7" x14ac:dyDescent="0.25">
      <c r="A208" s="30" t="s">
        <v>15</v>
      </c>
      <c r="B208" s="30">
        <f t="shared" ref="B208:G208" si="23">SUM(B203:B207)</f>
        <v>0</v>
      </c>
      <c r="C208" s="30">
        <f t="shared" si="23"/>
        <v>0</v>
      </c>
      <c r="D208" s="49">
        <f t="shared" si="23"/>
        <v>114223789</v>
      </c>
      <c r="E208" s="49">
        <f t="shared" si="23"/>
        <v>81552909.950000003</v>
      </c>
      <c r="F208" s="49">
        <f t="shared" si="23"/>
        <v>32670879.050000001</v>
      </c>
      <c r="G208" s="49">
        <f t="shared" si="23"/>
        <v>10362824.549999999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14">
        <f>'4th FY 2020'!B213</f>
        <v>0</v>
      </c>
      <c r="C213" s="14">
        <f>'4th FY 2020'!C213</f>
        <v>0</v>
      </c>
      <c r="D213" s="48">
        <f>'1st FY 2020'!D213+'2nd FY 2020'!D213+'3rd FY 2020'!D213+'4th FY 2020'!D213</f>
        <v>2386765</v>
      </c>
      <c r="E213" s="48">
        <f>'1st FY 2020'!E213+'2nd FY 2020'!E213+'3rd FY 2020'!E213+'4th FY 2020'!E213</f>
        <v>1590029.35</v>
      </c>
      <c r="F213" s="48">
        <f>'1st FY 2020'!F213+'2nd FY 2020'!F213+'3rd FY 2020'!F213+'4th FY 2020'!F213</f>
        <v>796735.64999999991</v>
      </c>
      <c r="G213" s="48">
        <f>'1st FY 2020'!G213+'2nd FY 2020'!G213+'3rd FY 2020'!G213+'4th FY 2020'!G213</f>
        <v>207151.27000000002</v>
      </c>
    </row>
    <row r="214" spans="1:7" x14ac:dyDescent="0.25">
      <c r="A214" s="26" t="s">
        <v>13</v>
      </c>
      <c r="B214" s="14">
        <f>'4th FY 2020'!B214</f>
        <v>0</v>
      </c>
      <c r="C214" s="14">
        <f>'4th FY 2020'!C214</f>
        <v>0</v>
      </c>
      <c r="D214" s="48">
        <f>'1st FY 2020'!D214+'2nd FY 2020'!D214+'3rd FY 2020'!D214+'4th FY 2020'!D214</f>
        <v>203598</v>
      </c>
      <c r="E214" s="48">
        <f>'1st FY 2020'!E214+'2nd FY 2020'!E214+'3rd FY 2020'!E214+'4th FY 2020'!E214</f>
        <v>138212.6</v>
      </c>
      <c r="F214" s="48">
        <f>'1st FY 2020'!F214+'2nd FY 2020'!F214+'3rd FY 2020'!F214+'4th FY 2020'!F214</f>
        <v>65385.399999999994</v>
      </c>
      <c r="G214" s="48">
        <f>'1st FY 2020'!G214+'2nd FY 2020'!G214+'3rd FY 2020'!G214+'4th FY 2020'!G214</f>
        <v>17000.21</v>
      </c>
    </row>
    <row r="215" spans="1:7" x14ac:dyDescent="0.25">
      <c r="A215" s="26" t="s">
        <v>16</v>
      </c>
      <c r="B215" s="14">
        <f>'4th FY 2020'!B215</f>
        <v>0</v>
      </c>
      <c r="C215" s="14">
        <f>'4th FY 2020'!C215</f>
        <v>0</v>
      </c>
      <c r="D215" s="48">
        <f>'1st FY 2020'!D215+'2nd FY 2020'!D215+'3rd FY 2020'!D215+'4th FY 2020'!D215</f>
        <v>6635</v>
      </c>
      <c r="E215" s="48">
        <f>'1st FY 2020'!E215+'2nd FY 2020'!E215+'3rd FY 2020'!E215+'4th FY 2020'!E215</f>
        <v>6741.9000000000005</v>
      </c>
      <c r="F215" s="48">
        <f>'1st FY 2020'!F215+'2nd FY 2020'!F215+'3rd FY 2020'!F215+'4th FY 2020'!F215</f>
        <v>-106.90000000000055</v>
      </c>
      <c r="G215" s="48">
        <f>'1st FY 2020'!G215+'2nd FY 2020'!G215+'3rd FY 2020'!G215+'4th FY 2020'!G215</f>
        <v>-27.789999999999992</v>
      </c>
    </row>
    <row r="216" spans="1:7" x14ac:dyDescent="0.25">
      <c r="A216" s="26" t="s">
        <v>14</v>
      </c>
      <c r="B216" s="14">
        <f>'4th FY 2020'!B216</f>
        <v>0</v>
      </c>
      <c r="C216" s="14">
        <f>'4th FY 2020'!C216</f>
        <v>0</v>
      </c>
      <c r="D216" s="48">
        <f>'1st FY 2020'!D216+'2nd FY 2020'!D216+'3rd FY 2020'!D216+'4th FY 2020'!D216</f>
        <v>17536177</v>
      </c>
      <c r="E216" s="48">
        <f>'1st FY 2020'!E216+'2nd FY 2020'!E216+'3rd FY 2020'!E216+'4th FY 2020'!E216</f>
        <v>12384439.600000001</v>
      </c>
      <c r="F216" s="48">
        <f>'1st FY 2020'!F216+'2nd FY 2020'!F216+'3rd FY 2020'!F216+'4th FY 2020'!F216</f>
        <v>5151737.3999999994</v>
      </c>
      <c r="G216" s="48">
        <f>'1st FY 2020'!G216+'2nd FY 2020'!G216+'3rd FY 2020'!G216+'4th FY 2020'!G216</f>
        <v>1674314.66</v>
      </c>
    </row>
    <row r="217" spans="1:7" x14ac:dyDescent="0.25">
      <c r="A217" s="30" t="s">
        <v>15</v>
      </c>
      <c r="B217" s="30">
        <f t="shared" ref="B217:G217" si="24">SUM(B213:B216)</f>
        <v>0</v>
      </c>
      <c r="C217" s="30">
        <f t="shared" si="24"/>
        <v>0</v>
      </c>
      <c r="D217" s="49">
        <f t="shared" si="24"/>
        <v>20133175</v>
      </c>
      <c r="E217" s="49">
        <f t="shared" si="24"/>
        <v>14119423.450000001</v>
      </c>
      <c r="F217" s="49">
        <f t="shared" si="24"/>
        <v>6013751.5499999989</v>
      </c>
      <c r="G217" s="49">
        <f t="shared" si="24"/>
        <v>1898438.3499999999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14">
        <f>'4th FY 2020'!B222</f>
        <v>0</v>
      </c>
      <c r="C222" s="14">
        <f>'4th FY 2020'!C222</f>
        <v>0</v>
      </c>
      <c r="D222" s="48">
        <f>'1st FY 2020'!D222+'2nd FY 2020'!D222+'3rd FY 2020'!D222+'4th FY 2020'!D222</f>
        <v>310784</v>
      </c>
      <c r="E222" s="48">
        <f>'1st FY 2020'!E222+'2nd FY 2020'!E222+'3rd FY 2020'!E222+'4th FY 2020'!E222</f>
        <v>201937</v>
      </c>
      <c r="F222" s="48">
        <f>'1st FY 2020'!F222+'2nd FY 2020'!F222+'3rd FY 2020'!F222+'4th FY 2020'!F222</f>
        <v>108847</v>
      </c>
      <c r="G222" s="48">
        <f>'1st FY 2020'!G222+'2nd FY 2020'!G222+'3rd FY 2020'!G222+'4th FY 2020'!G222</f>
        <v>28300.22</v>
      </c>
    </row>
    <row r="223" spans="1:7" x14ac:dyDescent="0.25">
      <c r="A223" s="26" t="s">
        <v>13</v>
      </c>
      <c r="B223" s="14">
        <f>'4th FY 2020'!B223</f>
        <v>0</v>
      </c>
      <c r="C223" s="14">
        <f>'4th FY 2020'!C223</f>
        <v>0</v>
      </c>
      <c r="D223" s="48">
        <f>'1st FY 2020'!D223+'2nd FY 2020'!D223+'3rd FY 2020'!D223+'4th FY 2020'!D223</f>
        <v>663421</v>
      </c>
      <c r="E223" s="48">
        <f>'1st FY 2020'!E223+'2nd FY 2020'!E223+'3rd FY 2020'!E223+'4th FY 2020'!E223</f>
        <v>437170.30000000005</v>
      </c>
      <c r="F223" s="48">
        <f>'1st FY 2020'!F223+'2nd FY 2020'!F223+'3rd FY 2020'!F223+'4th FY 2020'!F223</f>
        <v>226250.69999999998</v>
      </c>
      <c r="G223" s="48">
        <f>'1st FY 2020'!G223+'2nd FY 2020'!G223+'3rd FY 2020'!G223+'4th FY 2020'!G223</f>
        <v>58825.18</v>
      </c>
    </row>
    <row r="224" spans="1:7" x14ac:dyDescent="0.25">
      <c r="A224" s="30" t="s">
        <v>15</v>
      </c>
      <c r="B224" s="30">
        <f t="shared" ref="B224:G224" si="25">SUM(B222:B223)</f>
        <v>0</v>
      </c>
      <c r="C224" s="30">
        <f t="shared" si="25"/>
        <v>0</v>
      </c>
      <c r="D224" s="49">
        <f t="shared" si="25"/>
        <v>974205</v>
      </c>
      <c r="E224" s="49">
        <f t="shared" si="25"/>
        <v>639107.30000000005</v>
      </c>
      <c r="F224" s="49">
        <f t="shared" si="25"/>
        <v>335097.69999999995</v>
      </c>
      <c r="G224" s="49">
        <f t="shared" si="25"/>
        <v>87125.4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14">
        <f>'4th FY 2020'!B229</f>
        <v>0</v>
      </c>
      <c r="C229" s="14">
        <f>'4th FY 2020'!C229</f>
        <v>0</v>
      </c>
      <c r="D229" s="48">
        <f>'1st FY 2020'!D229+'2nd FY 2020'!D229+'3rd FY 2020'!D229+'4th FY 2020'!D229</f>
        <v>3868891</v>
      </c>
      <c r="E229" s="48">
        <f>'1st FY 2020'!E229+'2nd FY 2020'!E229+'3rd FY 2020'!E229+'4th FY 2020'!E229</f>
        <v>2676051.35</v>
      </c>
      <c r="F229" s="48">
        <f>'1st FY 2020'!F229+'2nd FY 2020'!F229+'3rd FY 2020'!F229+'4th FY 2020'!F229</f>
        <v>1192839.6499999999</v>
      </c>
      <c r="G229" s="48">
        <f>'1st FY 2020'!G229+'2nd FY 2020'!G229+'3rd FY 2020'!G229+'4th FY 2020'!G229</f>
        <v>310138.31</v>
      </c>
    </row>
    <row r="230" spans="1:7" x14ac:dyDescent="0.25">
      <c r="A230" s="26" t="s">
        <v>13</v>
      </c>
      <c r="B230" s="14">
        <f>'4th FY 2020'!B230</f>
        <v>0</v>
      </c>
      <c r="C230" s="14">
        <f>'4th FY 2020'!C230</f>
        <v>0</v>
      </c>
      <c r="D230" s="48">
        <f>'1st FY 2020'!D230+'2nd FY 2020'!D230+'3rd FY 2020'!D230+'4th FY 2020'!D230</f>
        <v>4574766</v>
      </c>
      <c r="E230" s="48">
        <f>'1st FY 2020'!E230+'2nd FY 2020'!E230+'3rd FY 2020'!E230+'4th FY 2020'!E230</f>
        <v>3064752.75</v>
      </c>
      <c r="F230" s="48">
        <f>'1st FY 2020'!F230+'2nd FY 2020'!F230+'3rd FY 2020'!F230+'4th FY 2020'!F230</f>
        <v>1510013.25</v>
      </c>
      <c r="G230" s="48">
        <f>'1st FY 2020'!G230+'2nd FY 2020'!G230+'3rd FY 2020'!G230+'4th FY 2020'!G230</f>
        <v>392603.45</v>
      </c>
    </row>
    <row r="231" spans="1:7" x14ac:dyDescent="0.25">
      <c r="A231" s="26" t="s">
        <v>16</v>
      </c>
      <c r="B231" s="14">
        <f>'4th FY 2020'!B231</f>
        <v>0</v>
      </c>
      <c r="C231" s="14">
        <f>'4th FY 2020'!C231</f>
        <v>0</v>
      </c>
      <c r="D231" s="48">
        <f>'1st FY 2020'!D231+'2nd FY 2020'!D231+'3rd FY 2020'!D231+'4th FY 2020'!D231</f>
        <v>15462</v>
      </c>
      <c r="E231" s="48">
        <f>'1st FY 2020'!E231+'2nd FY 2020'!E231+'3rd FY 2020'!E231+'4th FY 2020'!E231</f>
        <v>10195.25</v>
      </c>
      <c r="F231" s="48">
        <f>'1st FY 2020'!F231+'2nd FY 2020'!F231+'3rd FY 2020'!F231+'4th FY 2020'!F231</f>
        <v>5266.75</v>
      </c>
      <c r="G231" s="48">
        <f>'1st FY 2020'!G231+'2nd FY 2020'!G231+'3rd FY 2020'!G231+'4th FY 2020'!G231</f>
        <v>1369.35</v>
      </c>
    </row>
    <row r="232" spans="1:7" x14ac:dyDescent="0.25">
      <c r="A232" s="26" t="s">
        <v>17</v>
      </c>
      <c r="B232" s="14">
        <f>'4th FY 2020'!B232</f>
        <v>0</v>
      </c>
      <c r="C232" s="14">
        <f>'4th FY 2020'!C232</f>
        <v>0</v>
      </c>
      <c r="D232" s="48">
        <f>'1st FY 2020'!D232+'2nd FY 2020'!D232+'3rd FY 2020'!D232+'4th FY 2020'!D232</f>
        <v>7597842</v>
      </c>
      <c r="E232" s="48">
        <f>'1st FY 2020'!E232+'2nd FY 2020'!E232+'3rd FY 2020'!E232+'4th FY 2020'!E232</f>
        <v>5445785.5500000007</v>
      </c>
      <c r="F232" s="48">
        <f>'1st FY 2020'!F232+'2nd FY 2020'!F232+'3rd FY 2020'!F232+'4th FY 2020'!F232</f>
        <v>2152056.4499999997</v>
      </c>
      <c r="G232" s="48">
        <f>'1st FY 2020'!G232+'2nd FY 2020'!G232+'3rd FY 2020'!G232+'4th FY 2020'!G232</f>
        <v>387370.16</v>
      </c>
    </row>
    <row r="233" spans="1:7" x14ac:dyDescent="0.25">
      <c r="A233" s="26" t="s">
        <v>14</v>
      </c>
      <c r="B233" s="14">
        <f>'4th FY 2020'!B233</f>
        <v>0</v>
      </c>
      <c r="C233" s="14">
        <f>'4th FY 2020'!C233</f>
        <v>0</v>
      </c>
      <c r="D233" s="48">
        <f>'1st FY 2020'!D233+'2nd FY 2020'!D233+'3rd FY 2020'!D233+'4th FY 2020'!D233</f>
        <v>68892053.25</v>
      </c>
      <c r="E233" s="48">
        <f>'1st FY 2020'!E233+'2nd FY 2020'!E233+'3rd FY 2020'!E233+'4th FY 2020'!E233</f>
        <v>49024811.799999997</v>
      </c>
      <c r="F233" s="48">
        <f>'1st FY 2020'!F233+'2nd FY 2020'!F233+'3rd FY 2020'!F233+'4th FY 2020'!F233</f>
        <v>19867241.449999999</v>
      </c>
      <c r="G233" s="48">
        <f>'1st FY 2020'!G233+'2nd FY 2020'!G233+'3rd FY 2020'!G233+'4th FY 2020'!G233</f>
        <v>6456853.4800000004</v>
      </c>
    </row>
    <row r="234" spans="1:7" x14ac:dyDescent="0.25">
      <c r="A234" s="30" t="s">
        <v>15</v>
      </c>
      <c r="B234" s="30">
        <f t="shared" ref="B234:G234" si="26">SUM(B229:B233)</f>
        <v>0</v>
      </c>
      <c r="C234" s="30">
        <f t="shared" si="26"/>
        <v>0</v>
      </c>
      <c r="D234" s="49">
        <f t="shared" si="26"/>
        <v>84949014.25</v>
      </c>
      <c r="E234" s="49">
        <f t="shared" si="26"/>
        <v>60221596.699999996</v>
      </c>
      <c r="F234" s="49">
        <f t="shared" si="26"/>
        <v>24727417.549999997</v>
      </c>
      <c r="G234" s="49">
        <f t="shared" si="26"/>
        <v>7548334.75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14">
        <f>'4th FY 2020'!B239</f>
        <v>0</v>
      </c>
      <c r="C239" s="14">
        <f>'4th FY 2020'!C239</f>
        <v>0</v>
      </c>
      <c r="D239" s="48">
        <f>'1st FY 2020'!D239+'2nd FY 2020'!D239+'3rd FY 2020'!D239+'4th FY 2020'!D239</f>
        <v>603713</v>
      </c>
      <c r="E239" s="48">
        <f>'1st FY 2020'!E239+'2nd FY 2020'!E239+'3rd FY 2020'!E239+'4th FY 2020'!E239</f>
        <v>413002.4</v>
      </c>
      <c r="F239" s="48">
        <f>'1st FY 2020'!F239+'2nd FY 2020'!F239+'3rd FY 2020'!F239+'4th FY 2020'!F239</f>
        <v>190710.6</v>
      </c>
      <c r="G239" s="48">
        <f>'1st FY 2020'!G239+'2nd FY 2020'!G239+'3rd FY 2020'!G239+'4th FY 2020'!G239</f>
        <v>49584.759999999995</v>
      </c>
    </row>
    <row r="240" spans="1:7" x14ac:dyDescent="0.25">
      <c r="A240" s="26" t="s">
        <v>13</v>
      </c>
      <c r="B240" s="14">
        <f>'4th FY 2020'!B240</f>
        <v>0</v>
      </c>
      <c r="C240" s="14">
        <f>'4th FY 2020'!C240</f>
        <v>0</v>
      </c>
      <c r="D240" s="48">
        <f>'1st FY 2020'!D240+'2nd FY 2020'!D240+'3rd FY 2020'!D240+'4th FY 2020'!D240</f>
        <v>396716</v>
      </c>
      <c r="E240" s="48">
        <f>'1st FY 2020'!E240+'2nd FY 2020'!E240+'3rd FY 2020'!E240+'4th FY 2020'!E240</f>
        <v>251260.65000000002</v>
      </c>
      <c r="F240" s="48">
        <f>'1st FY 2020'!F240+'2nd FY 2020'!F240+'3rd FY 2020'!F240+'4th FY 2020'!F240</f>
        <v>145455.34999999998</v>
      </c>
      <c r="G240" s="48">
        <f>'1st FY 2020'!G240+'2nd FY 2020'!G240+'3rd FY 2020'!G240+'4th FY 2020'!G240</f>
        <v>37818.39</v>
      </c>
    </row>
    <row r="241" spans="1:7" x14ac:dyDescent="0.25">
      <c r="A241" s="26" t="s">
        <v>14</v>
      </c>
      <c r="B241" s="14">
        <f>'4th FY 2020'!B241</f>
        <v>0</v>
      </c>
      <c r="C241" s="14">
        <f>'4th FY 2020'!C241</f>
        <v>0</v>
      </c>
      <c r="D241" s="48">
        <f>'1st FY 2020'!D241+'2nd FY 2020'!D241+'3rd FY 2020'!D241+'4th FY 2020'!D241</f>
        <v>36714000</v>
      </c>
      <c r="E241" s="48">
        <f>'1st FY 2020'!E241+'2nd FY 2020'!E241+'3rd FY 2020'!E241+'4th FY 2020'!E241</f>
        <v>26551721.799999997</v>
      </c>
      <c r="F241" s="48">
        <f>'1st FY 2020'!F241+'2nd FY 2020'!F241+'3rd FY 2020'!F241+'4th FY 2020'!F241</f>
        <v>10162278.200000001</v>
      </c>
      <c r="G241" s="48">
        <f>'1st FY 2020'!G241+'2nd FY 2020'!G241+'3rd FY 2020'!G241+'4th FY 2020'!G241</f>
        <v>3302740.42</v>
      </c>
    </row>
    <row r="242" spans="1:7" x14ac:dyDescent="0.25">
      <c r="A242" s="30" t="s">
        <v>15</v>
      </c>
      <c r="B242" s="30">
        <f t="shared" ref="B242:G242" si="27">SUM(B239:B241)</f>
        <v>0</v>
      </c>
      <c r="C242" s="30">
        <f t="shared" si="27"/>
        <v>0</v>
      </c>
      <c r="D242" s="49">
        <f t="shared" si="27"/>
        <v>37714429</v>
      </c>
      <c r="E242" s="49">
        <f t="shared" si="27"/>
        <v>27215984.849999998</v>
      </c>
      <c r="F242" s="49">
        <f t="shared" si="27"/>
        <v>10498444.15</v>
      </c>
      <c r="G242" s="49">
        <f t="shared" si="27"/>
        <v>3390143.57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14">
        <f>'4th FY 2020'!B247</f>
        <v>0</v>
      </c>
      <c r="C247" s="14">
        <f>'4th FY 2020'!C247</f>
        <v>0</v>
      </c>
      <c r="D247" s="48">
        <f>'1st FY 2020'!D247+'2nd FY 2020'!D247+'3rd FY 2020'!D247+'4th FY 2020'!D247</f>
        <v>770893</v>
      </c>
      <c r="E247" s="48">
        <f>'1st FY 2020'!E247+'2nd FY 2020'!E247+'3rd FY 2020'!E247+'4th FY 2020'!E247</f>
        <v>554914.30000000005</v>
      </c>
      <c r="F247" s="48">
        <f>'1st FY 2020'!F247+'2nd FY 2020'!F247+'3rd FY 2020'!F247+'4th FY 2020'!F247</f>
        <v>215978.7</v>
      </c>
      <c r="G247" s="48">
        <f>'1st FY 2020'!G247+'2nd FY 2020'!G247+'3rd FY 2020'!G247+'4th FY 2020'!G247</f>
        <v>56154.46</v>
      </c>
    </row>
    <row r="248" spans="1:7" x14ac:dyDescent="0.25">
      <c r="A248" s="26" t="s">
        <v>13</v>
      </c>
      <c r="B248" s="14">
        <f>'4th FY 2020'!B248</f>
        <v>0</v>
      </c>
      <c r="C248" s="14">
        <f>'4th FY 2020'!C248</f>
        <v>0</v>
      </c>
      <c r="D248" s="48">
        <f>'1st FY 2020'!D248+'2nd FY 2020'!D248+'3rd FY 2020'!D248+'4th FY 2020'!D248</f>
        <v>288230</v>
      </c>
      <c r="E248" s="48">
        <f>'1st FY 2020'!E248+'2nd FY 2020'!E248+'3rd FY 2020'!E248+'4th FY 2020'!E248</f>
        <v>214457.15000000002</v>
      </c>
      <c r="F248" s="48">
        <f>'1st FY 2020'!F248+'2nd FY 2020'!F248+'3rd FY 2020'!F248+'4th FY 2020'!F248</f>
        <v>73772.849999999991</v>
      </c>
      <c r="G248" s="48">
        <f>'1st FY 2020'!G248+'2nd FY 2020'!G248+'3rd FY 2020'!G248+'4th FY 2020'!G248</f>
        <v>19180.939999999999</v>
      </c>
    </row>
    <row r="249" spans="1:7" x14ac:dyDescent="0.25">
      <c r="A249" s="26" t="s">
        <v>14</v>
      </c>
      <c r="B249" s="14">
        <f>'4th FY 2020'!B249</f>
        <v>0</v>
      </c>
      <c r="C249" s="14">
        <f>'4th FY 2020'!C249</f>
        <v>0</v>
      </c>
      <c r="D249" s="48">
        <f>'1st FY 2020'!D249+'2nd FY 2020'!D249+'3rd FY 2020'!D249+'4th FY 2020'!D249</f>
        <v>66573235.990000002</v>
      </c>
      <c r="E249" s="48">
        <f>'1st FY 2020'!E249+'2nd FY 2020'!E249+'3rd FY 2020'!E249+'4th FY 2020'!E249</f>
        <v>47449574.57</v>
      </c>
      <c r="F249" s="48">
        <f>'1st FY 2020'!F249+'2nd FY 2020'!F249+'3rd FY 2020'!F249+'4th FY 2020'!F249</f>
        <v>19123661.420000002</v>
      </c>
      <c r="G249" s="48">
        <f>'1st FY 2020'!G249+'2nd FY 2020'!G249+'3rd FY 2020'!G249+'4th FY 2020'!G249</f>
        <v>6215189.96</v>
      </c>
    </row>
    <row r="250" spans="1:7" x14ac:dyDescent="0.25">
      <c r="A250" s="30" t="s">
        <v>15</v>
      </c>
      <c r="B250" s="30">
        <f t="shared" ref="B250:G250" si="28">SUM(B247:B249)</f>
        <v>0</v>
      </c>
      <c r="C250" s="30">
        <f t="shared" si="28"/>
        <v>0</v>
      </c>
      <c r="D250" s="49">
        <f t="shared" si="28"/>
        <v>67632358.99000001</v>
      </c>
      <c r="E250" s="49">
        <f t="shared" si="28"/>
        <v>48218946.020000003</v>
      </c>
      <c r="F250" s="49">
        <f t="shared" si="28"/>
        <v>19413412.970000003</v>
      </c>
      <c r="G250" s="49">
        <f t="shared" si="28"/>
        <v>6290525.3600000003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14">
        <f>'4th FY 2020'!B255</f>
        <v>0</v>
      </c>
      <c r="C255" s="14">
        <f>'4th FY 2020'!C255</f>
        <v>0</v>
      </c>
      <c r="D255" s="48">
        <f>'1st FY 2020'!D255+'2nd FY 2020'!D255+'3rd FY 2020'!D255+'4th FY 2020'!D255</f>
        <v>292289</v>
      </c>
      <c r="E255" s="48">
        <f>'1st FY 2020'!E255+'2nd FY 2020'!E255+'3rd FY 2020'!E255+'4th FY 2020'!E255</f>
        <v>209269.5</v>
      </c>
      <c r="F255" s="48">
        <f>'1st FY 2020'!F255+'2nd FY 2020'!F255+'3rd FY 2020'!F255+'4th FY 2020'!F255</f>
        <v>83019.499999999985</v>
      </c>
      <c r="G255" s="48">
        <f>'1st FY 2020'!G255+'2nd FY 2020'!G255+'3rd FY 2020'!G255+'4th FY 2020'!G255</f>
        <v>21585.07</v>
      </c>
    </row>
    <row r="256" spans="1:7" x14ac:dyDescent="0.25">
      <c r="A256" s="26" t="s">
        <v>13</v>
      </c>
      <c r="B256" s="14">
        <f>'4th FY 2020'!B256</f>
        <v>0</v>
      </c>
      <c r="C256" s="14">
        <f>'4th FY 2020'!C256</f>
        <v>0</v>
      </c>
      <c r="D256" s="48">
        <f>'1st FY 2020'!D256+'2nd FY 2020'!D256+'3rd FY 2020'!D256+'4th FY 2020'!D256</f>
        <v>144782</v>
      </c>
      <c r="E256" s="48">
        <f>'1st FY 2020'!E256+'2nd FY 2020'!E256+'3rd FY 2020'!E256+'4th FY 2020'!E256</f>
        <v>91343.85</v>
      </c>
      <c r="F256" s="48">
        <f>'1st FY 2020'!F256+'2nd FY 2020'!F256+'3rd FY 2020'!F256+'4th FY 2020'!F256</f>
        <v>53438.149999999994</v>
      </c>
      <c r="G256" s="48">
        <f>'1st FY 2020'!G256+'2nd FY 2020'!G256+'3rd FY 2020'!G256+'4th FY 2020'!G256</f>
        <v>13893.920000000002</v>
      </c>
    </row>
    <row r="257" spans="1:11" x14ac:dyDescent="0.25">
      <c r="A257" s="26" t="s">
        <v>14</v>
      </c>
      <c r="B257" s="14">
        <f>'4th FY 2020'!B257</f>
        <v>0</v>
      </c>
      <c r="C257" s="14">
        <f>'4th FY 2020'!C257</f>
        <v>0</v>
      </c>
      <c r="D257" s="48">
        <f>'1st FY 2020'!D257+'2nd FY 2020'!D257+'3rd FY 2020'!D257+'4th FY 2020'!D257</f>
        <v>7594651</v>
      </c>
      <c r="E257" s="48">
        <f>'1st FY 2020'!E257+'2nd FY 2020'!E257+'3rd FY 2020'!E257+'4th FY 2020'!E257</f>
        <v>5350470.1500000004</v>
      </c>
      <c r="F257" s="48">
        <f>'1st FY 2020'!F257+'2nd FY 2020'!F257+'3rd FY 2020'!F257+'4th FY 2020'!F257</f>
        <v>2244180.85</v>
      </c>
      <c r="G257" s="48">
        <f>'1st FY 2020'!G257+'2nd FY 2020'!G257+'3rd FY 2020'!G257+'4th FY 2020'!G257</f>
        <v>729358.78</v>
      </c>
    </row>
    <row r="258" spans="1:11" x14ac:dyDescent="0.25">
      <c r="A258" s="30" t="s">
        <v>15</v>
      </c>
      <c r="B258" s="30">
        <f t="shared" ref="B258:G258" si="29">SUM(B255:B257)</f>
        <v>0</v>
      </c>
      <c r="C258" s="30">
        <f t="shared" si="29"/>
        <v>0</v>
      </c>
      <c r="D258" s="49">
        <f t="shared" si="29"/>
        <v>8031722</v>
      </c>
      <c r="E258" s="49">
        <f t="shared" si="29"/>
        <v>5651083.5</v>
      </c>
      <c r="F258" s="49">
        <f t="shared" si="29"/>
        <v>2380638.5</v>
      </c>
      <c r="G258" s="49">
        <f t="shared" si="29"/>
        <v>764837.77</v>
      </c>
    </row>
    <row r="259" spans="1:11" x14ac:dyDescent="0.25">
      <c r="A259" s="14"/>
      <c r="B259" s="14"/>
      <c r="C259" s="14"/>
    </row>
    <row r="260" spans="1:11" ht="15.5" x14ac:dyDescent="0.35">
      <c r="A260" s="80" t="s">
        <v>49</v>
      </c>
      <c r="B260" s="80"/>
      <c r="C260" s="80"/>
      <c r="D260" s="80"/>
      <c r="E260" s="80"/>
    </row>
    <row r="261" spans="1:11" ht="16" thickBot="1" x14ac:dyDescent="0.4">
      <c r="A261" s="18"/>
      <c r="B261" s="18"/>
      <c r="C261" s="18"/>
      <c r="D261" s="56"/>
      <c r="E261" s="56"/>
    </row>
    <row r="262" spans="1:11" ht="13.5" customHeight="1" thickTop="1" x14ac:dyDescent="0.25">
      <c r="A262" s="81" t="s">
        <v>54</v>
      </c>
      <c r="B262" s="83" t="s">
        <v>55</v>
      </c>
      <c r="C262" s="85" t="s">
        <v>56</v>
      </c>
      <c r="D262" s="75" t="s">
        <v>65</v>
      </c>
      <c r="E262" s="75" t="s">
        <v>64</v>
      </c>
      <c r="F262" s="75" t="s">
        <v>62</v>
      </c>
      <c r="G262" s="77" t="s">
        <v>63</v>
      </c>
      <c r="H262" s="14"/>
      <c r="I262" s="14"/>
      <c r="J262" s="14"/>
      <c r="K262" s="14"/>
    </row>
    <row r="263" spans="1:11" ht="13" thickBot="1" x14ac:dyDescent="0.3">
      <c r="A263" s="82"/>
      <c r="B263" s="84"/>
      <c r="C263" s="86"/>
      <c r="D263" s="76"/>
      <c r="E263" s="76"/>
      <c r="F263" s="76"/>
      <c r="G263" s="78"/>
      <c r="H263" s="17"/>
      <c r="I263" s="17"/>
      <c r="J263" s="17"/>
      <c r="K263" s="17"/>
    </row>
    <row r="264" spans="1:11" ht="13" thickTop="1" x14ac:dyDescent="0.25"/>
    <row r="265" spans="1:11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75960916</v>
      </c>
      <c r="E265" s="40">
        <f>SUMIF($A$1:$A$258,"TYPE 1",$E$1:$E$258)</f>
        <v>51725318.75</v>
      </c>
      <c r="F265" s="40">
        <f>SUMIF($A$1:$A$258,"TYPE 1",$F$1:$F$258)</f>
        <v>24235597.249999996</v>
      </c>
      <c r="G265" s="40">
        <f>SUMIF($A$1:$A$258,"TYPE 1",$G$1:$G$258)</f>
        <v>6301255.3099999996</v>
      </c>
      <c r="H265" s="15"/>
      <c r="I265" s="15"/>
      <c r="J265" s="15"/>
      <c r="K265" s="15"/>
    </row>
    <row r="266" spans="1:11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52061172</v>
      </c>
      <c r="E266" s="40">
        <f>SUMIF($A$1:$A$258,"TYPE 2",$E$1:$E$258)</f>
        <v>35319443.949999996</v>
      </c>
      <c r="F266" s="40">
        <f>SUMIF($A$1:$A$258,"TYPE 2",$F$1:$F$258)</f>
        <v>16741728.049999999</v>
      </c>
      <c r="G266" s="40">
        <f>SUMIF($A$1:$A$258,"TYPE 2",$G$1:$G$258)</f>
        <v>4352849.33</v>
      </c>
      <c r="H266" s="15"/>
      <c r="I266" s="15"/>
      <c r="J266" s="15"/>
      <c r="K266" s="15"/>
    </row>
    <row r="267" spans="1:11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1557565</v>
      </c>
      <c r="E267" s="40">
        <f>SUMIF($A$1:$A$258,"TYPE 3",$E$1:$E$258)</f>
        <v>1072505.6999999997</v>
      </c>
      <c r="F267" s="40">
        <f>SUMIF($A$1:$A$258,"TYPE 3",$F$1:$F$258)</f>
        <v>485059.29999999993</v>
      </c>
      <c r="G267" s="40">
        <f>SUMIF($A$1:$A$258,"TYPE 3",$G$1:$G$258)</f>
        <v>126115.42</v>
      </c>
      <c r="H267" s="15"/>
      <c r="I267" s="15"/>
      <c r="J267" s="15"/>
      <c r="K267" s="15"/>
    </row>
    <row r="268" spans="1:11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101502760</v>
      </c>
      <c r="E268" s="40">
        <f>SUMIF($A$1:$A$258,"TYPE 4",$E$1:$E$258)</f>
        <v>73141762.099999994</v>
      </c>
      <c r="F268" s="40">
        <f>SUMIF($A$1:$A$258,"TYPE 4",$F$1:$F$258)</f>
        <v>28360997.899999999</v>
      </c>
      <c r="G268" s="40">
        <f>SUMIF($A$1:$A$258,"TYPE 4",$G$1:$G$258)</f>
        <v>5104979.6399999997</v>
      </c>
      <c r="H268" s="15"/>
      <c r="I268" s="15"/>
      <c r="J268" s="15"/>
      <c r="K268" s="15"/>
    </row>
    <row r="269" spans="1:11" ht="14" x14ac:dyDescent="0.4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907765759.24000001</v>
      </c>
      <c r="E269" s="40">
        <f>SUMIF($A$1:$A$258,"TYPE 5",$E$1:$E$258)</f>
        <v>644958822.01999998</v>
      </c>
      <c r="F269" s="40">
        <f>SUMIF($A$1:$A$258,"TYPE 5",$F$1:$F$258)</f>
        <v>262806937.21999994</v>
      </c>
      <c r="G269" s="40">
        <f>SUMIF($A$1:$A$258,"TYPE 5",$G$1:$G$258)</f>
        <v>85412254.63000001</v>
      </c>
      <c r="H269" s="16"/>
      <c r="I269" s="16"/>
      <c r="J269" s="16"/>
      <c r="K269" s="16"/>
    </row>
    <row r="270" spans="1:11" ht="13" thickBot="1" x14ac:dyDescent="0.3">
      <c r="A270" s="13" t="s">
        <v>15</v>
      </c>
      <c r="B270" s="42">
        <f t="shared" ref="B270:F270" si="30">SUM(B265:B269)</f>
        <v>0</v>
      </c>
      <c r="C270" s="42">
        <f t="shared" si="30"/>
        <v>0</v>
      </c>
      <c r="D270" s="57">
        <f>SUM(D265:D269)</f>
        <v>1138848172.24</v>
      </c>
      <c r="E270" s="57">
        <f t="shared" si="30"/>
        <v>806217852.51999998</v>
      </c>
      <c r="F270" s="57">
        <f t="shared" si="30"/>
        <v>332630319.71999991</v>
      </c>
      <c r="G270" s="57">
        <f>SUM(G265:G269)-0.06</f>
        <v>101297454.27000001</v>
      </c>
      <c r="H270" s="15"/>
      <c r="I270" s="15"/>
      <c r="J270" s="15"/>
      <c r="K270" s="15"/>
    </row>
    <row r="271" spans="1:11" ht="13" thickTop="1" x14ac:dyDescent="0.25">
      <c r="A271" s="79"/>
      <c r="B271" s="79"/>
      <c r="C271" s="79"/>
      <c r="D271" s="79"/>
      <c r="E271" s="48"/>
      <c r="F271" s="63"/>
      <c r="G271" s="63"/>
    </row>
    <row r="272" spans="1:11" x14ac:dyDescent="0.25">
      <c r="A272" s="13" t="s">
        <v>57</v>
      </c>
      <c r="B272" s="13"/>
      <c r="C272" s="13"/>
      <c r="D272" s="58"/>
      <c r="E272" s="48"/>
    </row>
    <row r="273" spans="1:1" x14ac:dyDescent="0.25">
      <c r="A273" s="9" t="s">
        <v>58</v>
      </c>
    </row>
    <row r="274" spans="1:1" x14ac:dyDescent="0.25">
      <c r="A274" s="9" t="s">
        <v>59</v>
      </c>
    </row>
    <row r="275" spans="1:1" x14ac:dyDescent="0.25">
      <c r="A275" s="9" t="s">
        <v>60</v>
      </c>
    </row>
    <row r="276" spans="1:1" x14ac:dyDescent="0.25">
      <c r="A276" s="9" t="s">
        <v>61</v>
      </c>
    </row>
    <row r="278" spans="1:1" x14ac:dyDescent="0.25">
      <c r="A278" s="9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JULY 2020 - JUNE 2021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topLeftCell="A256" zoomScale="200" zoomScaleNormal="200" zoomScalePageLayoutView="200" workbookViewId="0"/>
  </sheetViews>
  <sheetFormatPr defaultColWidth="9.1796875" defaultRowHeight="12.5" x14ac:dyDescent="0.25"/>
  <cols>
    <col min="1" max="1" width="12" style="9" customWidth="1"/>
    <col min="2" max="2" width="9.1796875" style="9" customWidth="1"/>
    <col min="3" max="3" width="6.453125" style="9" customWidth="1"/>
    <col min="4" max="6" width="16.81640625" style="9" bestFit="1" customWidth="1"/>
    <col min="7" max="7" width="15.453125" style="9" bestFit="1" customWidth="1"/>
    <col min="8" max="10" width="16.81640625" style="9" bestFit="1" customWidth="1"/>
    <col min="11" max="11" width="15.7265625" style="9" bestFit="1" customWidth="1"/>
    <col min="12" max="16384" width="9.1796875" style="9"/>
  </cols>
  <sheetData>
    <row r="1" spans="1:8" ht="13.5" thickBot="1" x14ac:dyDescent="0.35">
      <c r="A1" s="24" t="s">
        <v>18</v>
      </c>
      <c r="B1" s="24"/>
      <c r="G1" s="24"/>
      <c r="H1" s="24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22" t="s">
        <v>7</v>
      </c>
      <c r="E2" s="22" t="s">
        <v>7</v>
      </c>
      <c r="F2" s="22" t="s">
        <v>5</v>
      </c>
      <c r="G2" s="35" t="s">
        <v>10</v>
      </c>
      <c r="H2" s="24"/>
    </row>
    <row r="3" spans="1:8" ht="13" thickBot="1" x14ac:dyDescent="0.3">
      <c r="A3" s="21" t="s">
        <v>0</v>
      </c>
      <c r="B3" s="20" t="s">
        <v>3</v>
      </c>
      <c r="C3" s="20" t="s">
        <v>4</v>
      </c>
      <c r="D3" s="20" t="s">
        <v>8</v>
      </c>
      <c r="E3" s="20" t="s">
        <v>9</v>
      </c>
      <c r="F3" s="20" t="s">
        <v>6</v>
      </c>
      <c r="G3" s="19" t="s">
        <v>11</v>
      </c>
    </row>
    <row r="4" spans="1:8" ht="13" thickTop="1" x14ac:dyDescent="0.25">
      <c r="A4" s="14" t="s">
        <v>12</v>
      </c>
      <c r="B4" s="6">
        <v>55</v>
      </c>
      <c r="C4" s="6">
        <v>19</v>
      </c>
      <c r="D4" s="65">
        <v>748896</v>
      </c>
      <c r="E4" s="65">
        <v>537354.6</v>
      </c>
      <c r="F4" s="67">
        <f>SUM(D4-E4)</f>
        <v>211541.40000000002</v>
      </c>
      <c r="G4" s="65">
        <v>55000.76</v>
      </c>
    </row>
    <row r="5" spans="1:8" x14ac:dyDescent="0.25">
      <c r="A5" s="14" t="s">
        <v>13</v>
      </c>
      <c r="B5" s="6">
        <v>21</v>
      </c>
      <c r="C5" s="6">
        <v>8</v>
      </c>
      <c r="D5" s="65">
        <v>351029</v>
      </c>
      <c r="E5" s="65">
        <v>241125.7</v>
      </c>
      <c r="F5" s="67">
        <f>SUM(D5-E5)</f>
        <v>109903.29999999999</v>
      </c>
      <c r="G5" s="65">
        <v>28574.86</v>
      </c>
    </row>
    <row r="6" spans="1:8" x14ac:dyDescent="0.25">
      <c r="A6" s="26" t="s">
        <v>14</v>
      </c>
      <c r="B6" s="6">
        <v>387</v>
      </c>
      <c r="C6" s="6">
        <v>9</v>
      </c>
      <c r="D6" s="65">
        <v>27199499</v>
      </c>
      <c r="E6" s="65">
        <v>19489461.649999999</v>
      </c>
      <c r="F6" s="68">
        <f>SUM(D6-E6)</f>
        <v>7710037.3500000015</v>
      </c>
      <c r="G6" s="65">
        <v>2505762.14</v>
      </c>
    </row>
    <row r="7" spans="1:8" x14ac:dyDescent="0.25">
      <c r="A7" s="30" t="s">
        <v>15</v>
      </c>
      <c r="B7" s="30">
        <f t="shared" ref="B7:G7" si="0">SUM(B4:B6)</f>
        <v>463</v>
      </c>
      <c r="C7" s="30">
        <f t="shared" si="0"/>
        <v>36</v>
      </c>
      <c r="D7" s="70">
        <f t="shared" si="0"/>
        <v>28299424</v>
      </c>
      <c r="E7" s="70">
        <f t="shared" si="0"/>
        <v>20267941.949999999</v>
      </c>
      <c r="F7" s="69">
        <f>SUM(F4:F6)</f>
        <v>8031482.0500000017</v>
      </c>
      <c r="G7" s="70">
        <f t="shared" si="0"/>
        <v>2589337.7600000002</v>
      </c>
    </row>
    <row r="8" spans="1:8" x14ac:dyDescent="0.25">
      <c r="A8" s="26"/>
      <c r="B8" s="26"/>
      <c r="C8" s="26"/>
      <c r="D8" s="29"/>
      <c r="E8" s="29"/>
      <c r="F8" s="29"/>
      <c r="G8" s="29"/>
    </row>
    <row r="9" spans="1:8" ht="13.5" thickBot="1" x14ac:dyDescent="0.35">
      <c r="A9" s="24" t="s">
        <v>19</v>
      </c>
      <c r="B9" s="24"/>
      <c r="C9" s="32"/>
      <c r="D9" s="32"/>
      <c r="E9" s="32"/>
      <c r="F9" s="32"/>
      <c r="G9" s="32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34" t="s">
        <v>7</v>
      </c>
      <c r="E10" s="34" t="s">
        <v>7</v>
      </c>
      <c r="F10" s="34" t="s">
        <v>5</v>
      </c>
      <c r="G10" s="35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37" t="s">
        <v>8</v>
      </c>
      <c r="E11" s="37" t="s">
        <v>9</v>
      </c>
      <c r="F11" s="37" t="s">
        <v>6</v>
      </c>
      <c r="G11" s="38" t="s">
        <v>11</v>
      </c>
    </row>
    <row r="12" spans="1:8" ht="13" thickTop="1" x14ac:dyDescent="0.25">
      <c r="A12" s="26" t="s">
        <v>12</v>
      </c>
      <c r="B12" s="66">
        <v>30</v>
      </c>
      <c r="C12" s="66">
        <v>10</v>
      </c>
      <c r="D12" s="65">
        <v>252231.25</v>
      </c>
      <c r="E12" s="65">
        <v>184318.85</v>
      </c>
      <c r="F12" s="29">
        <f>SUM(D12-E12)</f>
        <v>67912.399999999994</v>
      </c>
      <c r="G12" s="65">
        <v>17657.22</v>
      </c>
    </row>
    <row r="13" spans="1:8" x14ac:dyDescent="0.25">
      <c r="A13" s="26" t="s">
        <v>13</v>
      </c>
      <c r="B13" s="66">
        <v>15</v>
      </c>
      <c r="C13" s="66">
        <v>5</v>
      </c>
      <c r="D13" s="65">
        <v>212248</v>
      </c>
      <c r="E13" s="65">
        <v>152819.65</v>
      </c>
      <c r="F13" s="29">
        <f>SUM(D13-E13)</f>
        <v>59428.350000000006</v>
      </c>
      <c r="G13" s="65">
        <v>15451.37</v>
      </c>
    </row>
    <row r="14" spans="1:8" x14ac:dyDescent="0.25">
      <c r="A14" s="26" t="s">
        <v>14</v>
      </c>
      <c r="B14" s="66">
        <v>99</v>
      </c>
      <c r="C14" s="66">
        <v>3</v>
      </c>
      <c r="D14" s="65">
        <v>6987168</v>
      </c>
      <c r="E14" s="65">
        <v>5022135.45</v>
      </c>
      <c r="F14" s="39">
        <f>SUM(D14-E14)</f>
        <v>1965032.5499999998</v>
      </c>
      <c r="G14" s="65">
        <v>638635.57999999996</v>
      </c>
    </row>
    <row r="15" spans="1:8" x14ac:dyDescent="0.25">
      <c r="A15" s="30" t="s">
        <v>15</v>
      </c>
      <c r="B15" s="30">
        <f t="shared" ref="B15:G15" si="1">SUM(B12:B14)</f>
        <v>144</v>
      </c>
      <c r="C15" s="30">
        <f t="shared" si="1"/>
        <v>18</v>
      </c>
      <c r="D15" s="31">
        <f t="shared" si="1"/>
        <v>7451647.25</v>
      </c>
      <c r="E15" s="31">
        <f t="shared" si="1"/>
        <v>5359273.95</v>
      </c>
      <c r="F15" s="31">
        <f t="shared" si="1"/>
        <v>2092373.2999999998</v>
      </c>
      <c r="G15" s="31">
        <f t="shared" si="1"/>
        <v>671744.16999999993</v>
      </c>
    </row>
    <row r="16" spans="1:8" x14ac:dyDescent="0.25">
      <c r="A16" s="26"/>
      <c r="B16" s="26"/>
      <c r="C16" s="26"/>
      <c r="D16" s="29"/>
      <c r="E16" s="29"/>
      <c r="F16" s="29"/>
      <c r="G16" s="29"/>
    </row>
    <row r="17" spans="1:7" ht="13.5" thickBot="1" x14ac:dyDescent="0.35">
      <c r="A17" s="24" t="s">
        <v>20</v>
      </c>
      <c r="B17" s="24"/>
      <c r="C17" s="32"/>
      <c r="D17" s="32"/>
      <c r="E17" s="32"/>
      <c r="F17" s="32"/>
      <c r="G17" s="32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34" t="s">
        <v>7</v>
      </c>
      <c r="E18" s="34" t="s">
        <v>7</v>
      </c>
      <c r="F18" s="34" t="s">
        <v>5</v>
      </c>
      <c r="G18" s="35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37" t="s">
        <v>8</v>
      </c>
      <c r="E19" s="37" t="s">
        <v>9</v>
      </c>
      <c r="F19" s="37" t="s">
        <v>6</v>
      </c>
      <c r="G19" s="38" t="s">
        <v>11</v>
      </c>
    </row>
    <row r="20" spans="1:7" ht="13" thickTop="1" x14ac:dyDescent="0.25">
      <c r="A20" s="26" t="s">
        <v>12</v>
      </c>
      <c r="B20" s="66">
        <v>23</v>
      </c>
      <c r="C20" s="66">
        <v>8</v>
      </c>
      <c r="D20" s="65">
        <v>233878</v>
      </c>
      <c r="E20" s="65">
        <v>137529.04999999999</v>
      </c>
      <c r="F20" s="25">
        <f>SUM(D20-E20)</f>
        <v>96348.950000000012</v>
      </c>
      <c r="G20" s="65">
        <v>25050.73</v>
      </c>
    </row>
    <row r="21" spans="1:7" x14ac:dyDescent="0.25">
      <c r="A21" s="26" t="s">
        <v>13</v>
      </c>
      <c r="B21" s="66">
        <v>10</v>
      </c>
      <c r="C21" s="66">
        <v>4</v>
      </c>
      <c r="D21" s="65">
        <v>135153</v>
      </c>
      <c r="E21" s="65">
        <v>87657.25</v>
      </c>
      <c r="F21" s="25">
        <f>SUM(D21-E21)</f>
        <v>47495.75</v>
      </c>
      <c r="G21" s="65">
        <v>12348.9</v>
      </c>
    </row>
    <row r="22" spans="1:7" x14ac:dyDescent="0.25">
      <c r="A22" s="26" t="s">
        <v>14</v>
      </c>
      <c r="B22" s="66">
        <v>81</v>
      </c>
      <c r="C22" s="66">
        <v>3</v>
      </c>
      <c r="D22" s="65">
        <v>4104116</v>
      </c>
      <c r="E22" s="65">
        <v>2805563.1</v>
      </c>
      <c r="F22" s="25">
        <f>SUM(D22-E22)</f>
        <v>1298552.8999999999</v>
      </c>
      <c r="G22" s="65">
        <v>422029.69</v>
      </c>
    </row>
    <row r="23" spans="1:7" x14ac:dyDescent="0.25">
      <c r="A23" s="30" t="s">
        <v>15</v>
      </c>
      <c r="B23" s="30">
        <f t="shared" ref="B23:G23" si="2">SUM(B20:B22)</f>
        <v>114</v>
      </c>
      <c r="C23" s="30">
        <f t="shared" si="2"/>
        <v>15</v>
      </c>
      <c r="D23" s="31">
        <f t="shared" si="2"/>
        <v>4473147</v>
      </c>
      <c r="E23" s="31">
        <f t="shared" si="2"/>
        <v>3030749.4</v>
      </c>
      <c r="F23" s="31">
        <f t="shared" si="2"/>
        <v>1442397.5999999999</v>
      </c>
      <c r="G23" s="31">
        <f t="shared" si="2"/>
        <v>459429.32</v>
      </c>
    </row>
    <row r="24" spans="1:7" x14ac:dyDescent="0.25">
      <c r="A24" s="32"/>
      <c r="B24" s="32"/>
      <c r="C24" s="32"/>
      <c r="D24" s="32"/>
      <c r="E24" s="32"/>
      <c r="F24" s="32"/>
      <c r="G24" s="32"/>
    </row>
    <row r="25" spans="1:7" ht="13.5" thickBot="1" x14ac:dyDescent="0.35">
      <c r="A25" s="24" t="s">
        <v>21</v>
      </c>
      <c r="B25" s="24"/>
      <c r="C25" s="32"/>
      <c r="D25" s="32"/>
      <c r="E25" s="32"/>
      <c r="F25" s="32"/>
      <c r="G25" s="32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34" t="s">
        <v>7</v>
      </c>
      <c r="E26" s="34" t="s">
        <v>7</v>
      </c>
      <c r="F26" s="34" t="s">
        <v>5</v>
      </c>
      <c r="G26" s="35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37" t="s">
        <v>8</v>
      </c>
      <c r="E27" s="37" t="s">
        <v>9</v>
      </c>
      <c r="F27" s="37" t="s">
        <v>6</v>
      </c>
      <c r="G27" s="38" t="s">
        <v>11</v>
      </c>
    </row>
    <row r="28" spans="1:7" ht="13" thickTop="1" x14ac:dyDescent="0.25">
      <c r="A28" s="26" t="s">
        <v>12</v>
      </c>
      <c r="B28" s="66">
        <v>64</v>
      </c>
      <c r="C28" s="66">
        <v>22</v>
      </c>
      <c r="D28" s="65">
        <v>735480</v>
      </c>
      <c r="E28" s="65">
        <v>497490.3</v>
      </c>
      <c r="F28" s="25">
        <f>SUM(D28-E28)</f>
        <v>237989.7</v>
      </c>
      <c r="G28" s="65">
        <v>61877.32</v>
      </c>
    </row>
    <row r="29" spans="1:7" x14ac:dyDescent="0.25">
      <c r="A29" s="26" t="s">
        <v>13</v>
      </c>
      <c r="B29" s="66">
        <v>36</v>
      </c>
      <c r="C29" s="66">
        <v>13</v>
      </c>
      <c r="D29" s="65">
        <v>556749</v>
      </c>
      <c r="E29" s="65">
        <v>337632.3</v>
      </c>
      <c r="F29" s="25">
        <f>SUM(D29-E29)</f>
        <v>219116.7</v>
      </c>
      <c r="G29" s="65">
        <v>56970.34</v>
      </c>
    </row>
    <row r="30" spans="1:7" x14ac:dyDescent="0.25">
      <c r="A30" s="26" t="s">
        <v>16</v>
      </c>
      <c r="B30" s="66">
        <v>11</v>
      </c>
      <c r="C30" s="66">
        <v>1</v>
      </c>
      <c r="D30" s="65">
        <v>166654</v>
      </c>
      <c r="E30" s="65">
        <v>107912.15</v>
      </c>
      <c r="F30" s="25">
        <f>SUM(D30-E30)</f>
        <v>58741.850000000006</v>
      </c>
      <c r="G30" s="65">
        <v>15272.88</v>
      </c>
    </row>
    <row r="31" spans="1:7" x14ac:dyDescent="0.25">
      <c r="A31" s="26" t="s">
        <v>14</v>
      </c>
      <c r="B31" s="66">
        <v>118</v>
      </c>
      <c r="C31" s="66">
        <v>4</v>
      </c>
      <c r="D31" s="65">
        <v>6207449</v>
      </c>
      <c r="E31" s="65">
        <v>4280637.8499999996</v>
      </c>
      <c r="F31" s="25">
        <f>SUM(D31-E31)</f>
        <v>1926811.1500000004</v>
      </c>
      <c r="G31" s="65">
        <v>626213.62</v>
      </c>
    </row>
    <row r="32" spans="1:7" x14ac:dyDescent="0.25">
      <c r="A32" s="30" t="s">
        <v>15</v>
      </c>
      <c r="B32" s="30">
        <f t="shared" ref="B32:G32" si="3">SUM(B28:B31)</f>
        <v>229</v>
      </c>
      <c r="C32" s="30">
        <f t="shared" si="3"/>
        <v>40</v>
      </c>
      <c r="D32" s="31">
        <f t="shared" si="3"/>
        <v>7666332</v>
      </c>
      <c r="E32" s="31">
        <f t="shared" si="3"/>
        <v>5223672.5999999996</v>
      </c>
      <c r="F32" s="31">
        <f t="shared" si="3"/>
        <v>2442659.4000000004</v>
      </c>
      <c r="G32" s="31">
        <f t="shared" si="3"/>
        <v>760334.16</v>
      </c>
    </row>
    <row r="33" spans="1:7" x14ac:dyDescent="0.25">
      <c r="A33" s="32"/>
      <c r="B33" s="32"/>
      <c r="C33" s="32"/>
      <c r="D33" s="32"/>
      <c r="E33" s="32"/>
      <c r="F33" s="32"/>
      <c r="G33" s="32"/>
    </row>
    <row r="34" spans="1:7" ht="13.5" thickBot="1" x14ac:dyDescent="0.35">
      <c r="A34" s="24" t="s">
        <v>22</v>
      </c>
      <c r="B34" s="24"/>
      <c r="C34" s="32"/>
      <c r="D34" s="32"/>
      <c r="E34" s="32"/>
      <c r="F34" s="32"/>
      <c r="G34" s="32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34" t="s">
        <v>7</v>
      </c>
      <c r="E35" s="34" t="s">
        <v>7</v>
      </c>
      <c r="F35" s="34" t="s">
        <v>5</v>
      </c>
      <c r="G35" s="35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37" t="s">
        <v>8</v>
      </c>
      <c r="E36" s="37" t="s">
        <v>9</v>
      </c>
      <c r="F36" s="37" t="s">
        <v>6</v>
      </c>
      <c r="G36" s="38" t="s">
        <v>11</v>
      </c>
    </row>
    <row r="37" spans="1:7" ht="13" thickTop="1" x14ac:dyDescent="0.25">
      <c r="A37" s="26" t="s">
        <v>12</v>
      </c>
      <c r="B37" s="66">
        <v>130</v>
      </c>
      <c r="C37" s="66">
        <v>44</v>
      </c>
      <c r="D37" s="65">
        <v>1792388</v>
      </c>
      <c r="E37" s="65">
        <v>1225023.55</v>
      </c>
      <c r="F37" s="25">
        <f>SUM(D37-E37)</f>
        <v>567364.44999999995</v>
      </c>
      <c r="G37" s="65">
        <v>147514.76</v>
      </c>
    </row>
    <row r="38" spans="1:7" x14ac:dyDescent="0.25">
      <c r="A38" s="26" t="s">
        <v>13</v>
      </c>
      <c r="B38" s="66">
        <v>60</v>
      </c>
      <c r="C38" s="66">
        <v>21</v>
      </c>
      <c r="D38" s="65">
        <v>1295948</v>
      </c>
      <c r="E38" s="65">
        <v>842278.40000000002</v>
      </c>
      <c r="F38" s="25">
        <f>SUM(D38-E38)</f>
        <v>453669.6</v>
      </c>
      <c r="G38" s="65">
        <v>117954.1</v>
      </c>
    </row>
    <row r="39" spans="1:7" x14ac:dyDescent="0.25">
      <c r="A39" s="26" t="s">
        <v>16</v>
      </c>
      <c r="B39" s="66">
        <v>9</v>
      </c>
      <c r="C39" s="66">
        <v>1</v>
      </c>
      <c r="D39" s="65">
        <v>259735</v>
      </c>
      <c r="E39" s="65">
        <v>171464.95</v>
      </c>
      <c r="F39" s="25">
        <f>SUM(D39-E39)</f>
        <v>88270.049999999988</v>
      </c>
      <c r="G39" s="65">
        <v>22950.21</v>
      </c>
    </row>
    <row r="40" spans="1:7" x14ac:dyDescent="0.25">
      <c r="A40" s="26" t="s">
        <v>14</v>
      </c>
      <c r="B40" s="66">
        <v>440</v>
      </c>
      <c r="C40" s="66">
        <v>14</v>
      </c>
      <c r="D40" s="65">
        <v>25594627</v>
      </c>
      <c r="E40" s="65">
        <v>17630564.699999999</v>
      </c>
      <c r="F40" s="25">
        <f>SUM(D40-E40)</f>
        <v>7964062.3000000007</v>
      </c>
      <c r="G40" s="65">
        <v>2588320.25</v>
      </c>
    </row>
    <row r="41" spans="1:7" x14ac:dyDescent="0.25">
      <c r="A41" s="30" t="s">
        <v>15</v>
      </c>
      <c r="B41" s="30">
        <f t="shared" ref="B41:G41" si="4">SUM(B37:B40)</f>
        <v>639</v>
      </c>
      <c r="C41" s="30">
        <f t="shared" si="4"/>
        <v>80</v>
      </c>
      <c r="D41" s="31">
        <f t="shared" si="4"/>
        <v>28942698</v>
      </c>
      <c r="E41" s="31">
        <f t="shared" si="4"/>
        <v>19869331.600000001</v>
      </c>
      <c r="F41" s="31">
        <f t="shared" si="4"/>
        <v>9073366.4000000004</v>
      </c>
      <c r="G41" s="31">
        <f t="shared" si="4"/>
        <v>2876739.32</v>
      </c>
    </row>
    <row r="42" spans="1:7" x14ac:dyDescent="0.25">
      <c r="A42" s="32"/>
      <c r="B42" s="32"/>
      <c r="C42" s="32"/>
      <c r="D42" s="32"/>
      <c r="E42" s="32"/>
      <c r="F42" s="32"/>
      <c r="G42" s="32"/>
    </row>
    <row r="43" spans="1:7" ht="13.5" thickBot="1" x14ac:dyDescent="0.35">
      <c r="A43" s="27" t="s">
        <v>23</v>
      </c>
      <c r="B43" s="24"/>
      <c r="C43" s="32"/>
      <c r="D43" s="32"/>
      <c r="E43" s="32"/>
      <c r="F43" s="32"/>
      <c r="G43" s="32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34" t="s">
        <v>7</v>
      </c>
      <c r="E44" s="34" t="s">
        <v>7</v>
      </c>
      <c r="F44" s="34" t="s">
        <v>5</v>
      </c>
      <c r="G44" s="35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37" t="s">
        <v>8</v>
      </c>
      <c r="E45" s="37" t="s">
        <v>9</v>
      </c>
      <c r="F45" s="37" t="s">
        <v>6</v>
      </c>
      <c r="G45" s="38" t="s">
        <v>11</v>
      </c>
    </row>
    <row r="46" spans="1:7" ht="13" thickTop="1" x14ac:dyDescent="0.25">
      <c r="A46" s="26" t="s">
        <v>12</v>
      </c>
      <c r="B46" s="66">
        <v>45</v>
      </c>
      <c r="C46" s="66">
        <v>16</v>
      </c>
      <c r="D46" s="65">
        <v>875179</v>
      </c>
      <c r="E46" s="65">
        <v>607468.80000000005</v>
      </c>
      <c r="F46" s="25">
        <f>SUM(D46-E46)</f>
        <v>267710.19999999995</v>
      </c>
      <c r="G46" s="65">
        <v>69604.649999999994</v>
      </c>
    </row>
    <row r="47" spans="1:7" x14ac:dyDescent="0.25">
      <c r="A47" s="26" t="s">
        <v>13</v>
      </c>
      <c r="B47" s="66">
        <v>21</v>
      </c>
      <c r="C47" s="66">
        <v>7</v>
      </c>
      <c r="D47" s="65">
        <v>724336</v>
      </c>
      <c r="E47" s="65">
        <v>503823.1</v>
      </c>
      <c r="F47" s="25">
        <f>SUM(D47-E47)</f>
        <v>220512.90000000002</v>
      </c>
      <c r="G47" s="65">
        <v>57333.35</v>
      </c>
    </row>
    <row r="48" spans="1:7" x14ac:dyDescent="0.25">
      <c r="A48" s="26" t="s">
        <v>14</v>
      </c>
      <c r="B48" s="66">
        <v>661</v>
      </c>
      <c r="C48" s="66">
        <v>18</v>
      </c>
      <c r="D48" s="65">
        <v>31890458</v>
      </c>
      <c r="E48" s="65">
        <v>22076558.350000001</v>
      </c>
      <c r="F48" s="25">
        <f>SUM(D48-E48)</f>
        <v>9813899.6499999985</v>
      </c>
      <c r="G48" s="65">
        <v>3189517.39</v>
      </c>
    </row>
    <row r="49" spans="1:7" x14ac:dyDescent="0.25">
      <c r="A49" s="30" t="s">
        <v>15</v>
      </c>
      <c r="B49" s="30">
        <f t="shared" ref="B49:G49" si="5">SUM(B46:B48)</f>
        <v>727</v>
      </c>
      <c r="C49" s="30">
        <f t="shared" si="5"/>
        <v>41</v>
      </c>
      <c r="D49" s="31">
        <f t="shared" si="5"/>
        <v>33489973</v>
      </c>
      <c r="E49" s="31">
        <f t="shared" si="5"/>
        <v>23187850.25</v>
      </c>
      <c r="F49" s="31">
        <f t="shared" si="5"/>
        <v>10302122.749999998</v>
      </c>
      <c r="G49" s="31">
        <f t="shared" si="5"/>
        <v>3316455.39</v>
      </c>
    </row>
    <row r="50" spans="1:7" x14ac:dyDescent="0.25">
      <c r="A50" s="32"/>
      <c r="B50" s="32"/>
      <c r="C50" s="32"/>
      <c r="D50" s="32"/>
      <c r="E50" s="32"/>
      <c r="F50" s="32"/>
      <c r="G50" s="32"/>
    </row>
    <row r="51" spans="1:7" ht="13.5" thickBot="1" x14ac:dyDescent="0.35">
      <c r="A51" s="24" t="s">
        <v>24</v>
      </c>
      <c r="B51" s="24"/>
      <c r="C51" s="32"/>
      <c r="D51" s="32"/>
      <c r="E51" s="32"/>
      <c r="F51" s="32"/>
      <c r="G51" s="32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34" t="s">
        <v>7</v>
      </c>
      <c r="E52" s="34" t="s">
        <v>7</v>
      </c>
      <c r="F52" s="34" t="s">
        <v>5</v>
      </c>
      <c r="G52" s="35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37" t="s">
        <v>8</v>
      </c>
      <c r="E53" s="37" t="s">
        <v>9</v>
      </c>
      <c r="F53" s="37" t="s">
        <v>6</v>
      </c>
      <c r="G53" s="38" t="s">
        <v>11</v>
      </c>
    </row>
    <row r="54" spans="1:7" ht="13" thickTop="1" x14ac:dyDescent="0.25">
      <c r="A54" s="26" t="s">
        <v>12</v>
      </c>
      <c r="B54" s="61">
        <v>3</v>
      </c>
      <c r="C54" s="6">
        <v>1</v>
      </c>
      <c r="D54" s="65">
        <v>117259</v>
      </c>
      <c r="E54" s="65">
        <v>83720.800000000003</v>
      </c>
      <c r="F54" s="25">
        <f>SUM(D54-E54)</f>
        <v>33538.199999999997</v>
      </c>
      <c r="G54" s="65">
        <v>8719.93</v>
      </c>
    </row>
    <row r="55" spans="1:7" x14ac:dyDescent="0.25">
      <c r="A55" s="26" t="s">
        <v>13</v>
      </c>
      <c r="B55" s="61">
        <v>0</v>
      </c>
      <c r="C55" s="6">
        <v>0</v>
      </c>
      <c r="D55" s="65">
        <v>67438</v>
      </c>
      <c r="E55" s="65">
        <v>41057.199999999997</v>
      </c>
      <c r="F55" s="25">
        <f>SUM(D55-E55)</f>
        <v>26380.800000000003</v>
      </c>
      <c r="G55" s="65">
        <v>6859.01</v>
      </c>
    </row>
    <row r="56" spans="1:7" x14ac:dyDescent="0.25">
      <c r="A56" s="26" t="s">
        <v>16</v>
      </c>
      <c r="B56" s="61">
        <v>3</v>
      </c>
      <c r="C56" s="6">
        <v>1</v>
      </c>
      <c r="D56" s="65">
        <v>20010</v>
      </c>
      <c r="E56" s="65">
        <v>7157.15</v>
      </c>
      <c r="F56" s="25">
        <f>SUM(D56-E56)</f>
        <v>12852.85</v>
      </c>
      <c r="G56" s="65">
        <v>3341.74</v>
      </c>
    </row>
    <row r="57" spans="1:7" x14ac:dyDescent="0.25">
      <c r="A57" s="30" t="s">
        <v>15</v>
      </c>
      <c r="B57" s="30">
        <f>SUM(B54:B56)</f>
        <v>6</v>
      </c>
      <c r="C57" s="30">
        <f>SUM(C54:C56)</f>
        <v>2</v>
      </c>
      <c r="D57" s="31">
        <f>SUM(D54:D56)</f>
        <v>204707</v>
      </c>
      <c r="E57" s="31">
        <f t="shared" ref="E57:F57" si="6">SUM(E54:E56)</f>
        <v>131935.15</v>
      </c>
      <c r="F57" s="31">
        <f t="shared" si="6"/>
        <v>72771.850000000006</v>
      </c>
      <c r="G57" s="31">
        <f>SUM(G54:G56)</f>
        <v>18920.68</v>
      </c>
    </row>
    <row r="58" spans="1:7" x14ac:dyDescent="0.25">
      <c r="A58" s="32"/>
      <c r="B58" s="32"/>
      <c r="C58" s="32"/>
      <c r="D58" s="32"/>
      <c r="E58" s="32"/>
      <c r="F58" s="32"/>
      <c r="G58" s="32"/>
    </row>
    <row r="59" spans="1:7" ht="13.5" thickBot="1" x14ac:dyDescent="0.35">
      <c r="A59" s="24" t="s">
        <v>25</v>
      </c>
      <c r="B59" s="24"/>
      <c r="C59" s="32"/>
      <c r="D59" s="32"/>
      <c r="E59" s="32"/>
      <c r="F59" s="32"/>
      <c r="G59" s="32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34" t="s">
        <v>7</v>
      </c>
      <c r="E60" s="34" t="s">
        <v>7</v>
      </c>
      <c r="F60" s="34" t="s">
        <v>5</v>
      </c>
      <c r="G60" s="35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37" t="s">
        <v>8</v>
      </c>
      <c r="E61" s="37" t="s">
        <v>9</v>
      </c>
      <c r="F61" s="37" t="s">
        <v>6</v>
      </c>
      <c r="G61" s="38" t="s">
        <v>11</v>
      </c>
    </row>
    <row r="62" spans="1:7" ht="13" thickTop="1" x14ac:dyDescent="0.25">
      <c r="A62" s="26" t="s">
        <v>12</v>
      </c>
      <c r="B62" s="26">
        <v>9</v>
      </c>
      <c r="C62" s="26">
        <v>3</v>
      </c>
      <c r="D62" s="25">
        <v>19117</v>
      </c>
      <c r="E62" s="25">
        <v>9822.35</v>
      </c>
      <c r="F62" s="25">
        <f>SUM(D62-E62)</f>
        <v>9294.65</v>
      </c>
      <c r="G62" s="25">
        <v>2416.61</v>
      </c>
    </row>
    <row r="63" spans="1:7" x14ac:dyDescent="0.25">
      <c r="A63" s="26" t="s">
        <v>14</v>
      </c>
      <c r="B63" s="26">
        <v>158</v>
      </c>
      <c r="C63" s="26">
        <v>5</v>
      </c>
      <c r="D63" s="25">
        <v>8561530</v>
      </c>
      <c r="E63" s="25">
        <v>6138725.5499999998</v>
      </c>
      <c r="F63" s="25">
        <f>SUM(D63-E63)</f>
        <v>2422804.4500000002</v>
      </c>
      <c r="G63" s="25">
        <v>787411.45</v>
      </c>
    </row>
    <row r="64" spans="1:7" x14ac:dyDescent="0.25">
      <c r="A64" s="30" t="s">
        <v>15</v>
      </c>
      <c r="B64" s="30">
        <f t="shared" ref="B64:G64" si="7">SUM(B62:B63)</f>
        <v>167</v>
      </c>
      <c r="C64" s="30">
        <f t="shared" si="7"/>
        <v>8</v>
      </c>
      <c r="D64" s="31">
        <f t="shared" si="7"/>
        <v>8580647</v>
      </c>
      <c r="E64" s="31">
        <f t="shared" si="7"/>
        <v>6148547.8999999994</v>
      </c>
      <c r="F64" s="31">
        <f t="shared" si="7"/>
        <v>2432099.1</v>
      </c>
      <c r="G64" s="31">
        <f t="shared" si="7"/>
        <v>789828.05999999994</v>
      </c>
    </row>
    <row r="65" spans="1:7" x14ac:dyDescent="0.25">
      <c r="A65" s="32"/>
      <c r="B65" s="32"/>
      <c r="C65" s="32"/>
      <c r="D65" s="32"/>
      <c r="E65" s="32"/>
      <c r="F65" s="32"/>
      <c r="G65" s="32"/>
    </row>
    <row r="66" spans="1:7" ht="13.5" thickBot="1" x14ac:dyDescent="0.35">
      <c r="A66" s="24" t="s">
        <v>26</v>
      </c>
      <c r="B66" s="24"/>
      <c r="C66" s="32"/>
      <c r="D66" s="32"/>
      <c r="E66" s="32"/>
      <c r="F66" s="32"/>
      <c r="G66" s="32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34" t="s">
        <v>7</v>
      </c>
      <c r="E67" s="34" t="s">
        <v>7</v>
      </c>
      <c r="F67" s="34" t="s">
        <v>5</v>
      </c>
      <c r="G67" s="35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37" t="s">
        <v>8</v>
      </c>
      <c r="E68" s="37" t="s">
        <v>9</v>
      </c>
      <c r="F68" s="37" t="s">
        <v>6</v>
      </c>
      <c r="G68" s="38" t="s">
        <v>11</v>
      </c>
    </row>
    <row r="69" spans="1:7" ht="13" thickTop="1" x14ac:dyDescent="0.25">
      <c r="A69" s="26" t="s">
        <v>12</v>
      </c>
      <c r="B69" s="26">
        <v>6</v>
      </c>
      <c r="C69" s="26">
        <v>2</v>
      </c>
      <c r="D69" s="25">
        <v>397545</v>
      </c>
      <c r="E69" s="25">
        <v>280565.40000000002</v>
      </c>
      <c r="F69" s="25">
        <f>SUM(D69-E69)</f>
        <v>116979.59999999998</v>
      </c>
      <c r="G69" s="25">
        <v>30414.7</v>
      </c>
    </row>
    <row r="70" spans="1:7" x14ac:dyDescent="0.25">
      <c r="A70" s="26" t="s">
        <v>13</v>
      </c>
      <c r="B70" s="26">
        <v>3</v>
      </c>
      <c r="C70" s="26">
        <v>1</v>
      </c>
      <c r="D70" s="25">
        <v>35751</v>
      </c>
      <c r="E70" s="25">
        <v>18964.3</v>
      </c>
      <c r="F70" s="25">
        <f>SUM(D70-E70)</f>
        <v>16786.7</v>
      </c>
      <c r="G70" s="25">
        <v>4364.54</v>
      </c>
    </row>
    <row r="71" spans="1:7" x14ac:dyDescent="0.25">
      <c r="A71" s="26" t="s">
        <v>14</v>
      </c>
      <c r="B71" s="26">
        <v>20</v>
      </c>
      <c r="C71" s="26">
        <v>1</v>
      </c>
      <c r="D71" s="25">
        <v>1397914</v>
      </c>
      <c r="E71" s="25">
        <v>984846</v>
      </c>
      <c r="F71" s="25">
        <f>SUM(D71-E71)</f>
        <v>413068</v>
      </c>
      <c r="G71" s="25">
        <v>134247.1</v>
      </c>
    </row>
    <row r="72" spans="1:7" x14ac:dyDescent="0.25">
      <c r="A72" s="30" t="s">
        <v>15</v>
      </c>
      <c r="B72" s="30">
        <f t="shared" ref="B72:G72" si="8">SUM(B69:B71)</f>
        <v>29</v>
      </c>
      <c r="C72" s="30">
        <f t="shared" si="8"/>
        <v>4</v>
      </c>
      <c r="D72" s="31">
        <f t="shared" si="8"/>
        <v>1831210</v>
      </c>
      <c r="E72" s="31">
        <f t="shared" si="8"/>
        <v>1284375.7</v>
      </c>
      <c r="F72" s="31">
        <f t="shared" si="8"/>
        <v>546834.30000000005</v>
      </c>
      <c r="G72" s="31">
        <f t="shared" si="8"/>
        <v>169026.34</v>
      </c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ht="13.5" thickBot="1" x14ac:dyDescent="0.35">
      <c r="A74" s="24" t="s">
        <v>27</v>
      </c>
      <c r="B74" s="24"/>
      <c r="C74" s="32"/>
      <c r="D74" s="32"/>
      <c r="E74" s="32"/>
      <c r="F74" s="32"/>
      <c r="G74" s="32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34" t="s">
        <v>7</v>
      </c>
      <c r="E75" s="34" t="s">
        <v>7</v>
      </c>
      <c r="F75" s="34" t="s">
        <v>5</v>
      </c>
      <c r="G75" s="35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37" t="s">
        <v>8</v>
      </c>
      <c r="E76" s="37" t="s">
        <v>9</v>
      </c>
      <c r="F76" s="37" t="s">
        <v>6</v>
      </c>
      <c r="G76" s="38" t="s">
        <v>11</v>
      </c>
    </row>
    <row r="77" spans="1:7" ht="13" thickTop="1" x14ac:dyDescent="0.25">
      <c r="A77" s="26" t="s">
        <v>12</v>
      </c>
      <c r="B77" s="26">
        <v>44</v>
      </c>
      <c r="C77" s="26">
        <v>15</v>
      </c>
      <c r="D77" s="25">
        <v>522116</v>
      </c>
      <c r="E77" s="25">
        <v>369886.25</v>
      </c>
      <c r="F77" s="25">
        <f>SUM(D77-E77)</f>
        <v>152229.75</v>
      </c>
      <c r="G77" s="25">
        <v>39579.74</v>
      </c>
    </row>
    <row r="78" spans="1:7" x14ac:dyDescent="0.25">
      <c r="A78" s="26" t="s">
        <v>13</v>
      </c>
      <c r="B78" s="26">
        <v>18</v>
      </c>
      <c r="C78" s="26">
        <v>6</v>
      </c>
      <c r="D78" s="25">
        <v>447095</v>
      </c>
      <c r="E78" s="25">
        <v>309342.75</v>
      </c>
      <c r="F78" s="25">
        <f>SUM(D78-E78)</f>
        <v>137752.25</v>
      </c>
      <c r="G78" s="25">
        <v>35815.589999999997</v>
      </c>
    </row>
    <row r="79" spans="1:7" x14ac:dyDescent="0.25">
      <c r="A79" s="26" t="s">
        <v>14</v>
      </c>
      <c r="B79" s="26">
        <v>138</v>
      </c>
      <c r="C79" s="26">
        <v>4</v>
      </c>
      <c r="D79" s="25">
        <v>12465471</v>
      </c>
      <c r="E79" s="25">
        <v>8883256.6500000004</v>
      </c>
      <c r="F79" s="25">
        <f>SUM(D79-E79)</f>
        <v>3582214.3499999996</v>
      </c>
      <c r="G79" s="25">
        <v>1164219.6599999999</v>
      </c>
    </row>
    <row r="80" spans="1:7" x14ac:dyDescent="0.25">
      <c r="A80" s="30" t="s">
        <v>15</v>
      </c>
      <c r="B80" s="30">
        <f t="shared" ref="B80:G80" si="9">SUM(B77:B79)</f>
        <v>200</v>
      </c>
      <c r="C80" s="30">
        <f t="shared" si="9"/>
        <v>25</v>
      </c>
      <c r="D80" s="31">
        <f t="shared" si="9"/>
        <v>13434682</v>
      </c>
      <c r="E80" s="31">
        <f t="shared" si="9"/>
        <v>9562485.6500000004</v>
      </c>
      <c r="F80" s="31">
        <f t="shared" si="9"/>
        <v>3872196.3499999996</v>
      </c>
      <c r="G80" s="31">
        <f t="shared" si="9"/>
        <v>1239614.99</v>
      </c>
    </row>
    <row r="81" spans="1:7" x14ac:dyDescent="0.25">
      <c r="A81" s="32"/>
      <c r="B81" s="32"/>
      <c r="C81" s="32"/>
      <c r="D81" s="32"/>
      <c r="E81" s="32"/>
      <c r="F81" s="32"/>
      <c r="G81" s="32"/>
    </row>
    <row r="82" spans="1:7" ht="13.5" thickBot="1" x14ac:dyDescent="0.35">
      <c r="A82" s="24" t="s">
        <v>28</v>
      </c>
      <c r="B82" s="24"/>
      <c r="C82" s="32"/>
      <c r="D82" s="32"/>
      <c r="E82" s="32"/>
      <c r="F82" s="32"/>
      <c r="G82" s="32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34" t="s">
        <v>7</v>
      </c>
      <c r="E83" s="34" t="s">
        <v>7</v>
      </c>
      <c r="F83" s="34" t="s">
        <v>5</v>
      </c>
      <c r="G83" s="35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37" t="s">
        <v>8</v>
      </c>
      <c r="E84" s="37" t="s">
        <v>9</v>
      </c>
      <c r="F84" s="37" t="s">
        <v>6</v>
      </c>
      <c r="G84" s="38" t="s">
        <v>11</v>
      </c>
    </row>
    <row r="85" spans="1:7" ht="13" thickTop="1" x14ac:dyDescent="0.25">
      <c r="A85" s="26" t="s">
        <v>12</v>
      </c>
      <c r="B85" s="26">
        <v>561</v>
      </c>
      <c r="C85" s="26">
        <v>194</v>
      </c>
      <c r="D85" s="25">
        <v>11332504.5</v>
      </c>
      <c r="E85" s="25">
        <v>7667308.25</v>
      </c>
      <c r="F85" s="25">
        <f>SUM(D85-E85)</f>
        <v>3665196.25</v>
      </c>
      <c r="G85" s="25">
        <v>952951.03</v>
      </c>
    </row>
    <row r="86" spans="1:7" x14ac:dyDescent="0.25">
      <c r="A86" s="26" t="s">
        <v>13</v>
      </c>
      <c r="B86" s="26">
        <v>385</v>
      </c>
      <c r="C86" s="26">
        <v>139</v>
      </c>
      <c r="D86" s="25">
        <v>9128954</v>
      </c>
      <c r="E86" s="25">
        <v>6031246.2999999998</v>
      </c>
      <c r="F86" s="25">
        <f>SUM(D86-E86)</f>
        <v>3097707.7</v>
      </c>
      <c r="G86" s="25">
        <v>805404</v>
      </c>
    </row>
    <row r="87" spans="1:7" x14ac:dyDescent="0.25">
      <c r="A87" s="26" t="s">
        <v>16</v>
      </c>
      <c r="B87" s="26"/>
      <c r="C87" s="26"/>
      <c r="D87" s="25"/>
      <c r="E87" s="25"/>
      <c r="F87" s="25">
        <f>SUM(D87-E87)</f>
        <v>0</v>
      </c>
      <c r="G87" s="25"/>
    </row>
    <row r="88" spans="1:7" x14ac:dyDescent="0.25">
      <c r="A88" s="26" t="s">
        <v>17</v>
      </c>
      <c r="B88" s="26">
        <v>512</v>
      </c>
      <c r="C88" s="26">
        <v>5</v>
      </c>
      <c r="D88" s="25">
        <v>29800536</v>
      </c>
      <c r="E88" s="25">
        <v>21472497.5</v>
      </c>
      <c r="F88" s="25">
        <f>SUM(D88-E88)</f>
        <v>8328038.5</v>
      </c>
      <c r="G88" s="25">
        <v>1499046.93</v>
      </c>
    </row>
    <row r="89" spans="1:7" x14ac:dyDescent="0.25">
      <c r="A89" s="26" t="s">
        <v>14</v>
      </c>
      <c r="B89" s="26">
        <v>224</v>
      </c>
      <c r="C89" s="26">
        <v>5</v>
      </c>
      <c r="D89" s="25">
        <v>18950099</v>
      </c>
      <c r="E89" s="25">
        <v>13530870.25</v>
      </c>
      <c r="F89" s="25">
        <f>SUM(D89-E89)</f>
        <v>5419228.75</v>
      </c>
      <c r="G89" s="25">
        <v>1761249.34</v>
      </c>
    </row>
    <row r="90" spans="1:7" x14ac:dyDescent="0.25">
      <c r="A90" s="30" t="s">
        <v>15</v>
      </c>
      <c r="B90" s="30">
        <f t="shared" ref="B90:G90" si="10">SUM(B85:B89)</f>
        <v>1682</v>
      </c>
      <c r="C90" s="30">
        <f t="shared" si="10"/>
        <v>343</v>
      </c>
      <c r="D90" s="31">
        <f t="shared" si="10"/>
        <v>69212093.5</v>
      </c>
      <c r="E90" s="31">
        <f t="shared" si="10"/>
        <v>48701922.299999997</v>
      </c>
      <c r="F90" s="31">
        <f t="shared" si="10"/>
        <v>20510171.199999999</v>
      </c>
      <c r="G90" s="31">
        <f t="shared" si="10"/>
        <v>5018651.3</v>
      </c>
    </row>
    <row r="91" spans="1:7" x14ac:dyDescent="0.25">
      <c r="A91" s="32"/>
      <c r="B91" s="32"/>
      <c r="C91" s="32"/>
      <c r="D91" s="32"/>
      <c r="E91" s="32"/>
      <c r="F91" s="32"/>
      <c r="G91" s="32"/>
    </row>
    <row r="92" spans="1:7" ht="13.5" thickBot="1" x14ac:dyDescent="0.35">
      <c r="A92" s="24" t="s">
        <v>29</v>
      </c>
      <c r="B92" s="24"/>
      <c r="C92" s="32"/>
      <c r="D92" s="32"/>
      <c r="E92" s="32"/>
      <c r="F92" s="32"/>
      <c r="G92" s="32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34" t="s">
        <v>7</v>
      </c>
      <c r="E93" s="34" t="s">
        <v>7</v>
      </c>
      <c r="F93" s="34" t="s">
        <v>5</v>
      </c>
      <c r="G93" s="35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37" t="s">
        <v>8</v>
      </c>
      <c r="E94" s="37" t="s">
        <v>9</v>
      </c>
      <c r="F94" s="37" t="s">
        <v>6</v>
      </c>
      <c r="G94" s="38" t="s">
        <v>11</v>
      </c>
    </row>
    <row r="95" spans="1:7" ht="13" thickTop="1" x14ac:dyDescent="0.25">
      <c r="A95" s="26" t="s">
        <v>12</v>
      </c>
      <c r="B95" s="26">
        <v>20</v>
      </c>
      <c r="C95" s="26">
        <v>7</v>
      </c>
      <c r="D95" s="25">
        <v>183371</v>
      </c>
      <c r="E95" s="25">
        <v>114076.3</v>
      </c>
      <c r="F95" s="25">
        <f>SUM(D95-E95)</f>
        <v>69294.7</v>
      </c>
      <c r="G95" s="25">
        <v>18016.62</v>
      </c>
    </row>
    <row r="96" spans="1:7" x14ac:dyDescent="0.25">
      <c r="A96" s="26" t="s">
        <v>13</v>
      </c>
      <c r="B96" s="26">
        <v>6</v>
      </c>
      <c r="C96" s="26">
        <v>2</v>
      </c>
      <c r="D96" s="25">
        <v>271592</v>
      </c>
      <c r="E96" s="25">
        <v>179242.3</v>
      </c>
      <c r="F96" s="25">
        <f>SUM(D96-E96)</f>
        <v>92349.700000000012</v>
      </c>
      <c r="G96" s="25">
        <v>24010.92</v>
      </c>
    </row>
    <row r="97" spans="1:7" x14ac:dyDescent="0.25">
      <c r="A97" s="26" t="s">
        <v>14</v>
      </c>
      <c r="B97" s="26">
        <v>106</v>
      </c>
      <c r="C97" s="26">
        <v>3</v>
      </c>
      <c r="D97" s="25">
        <v>6339810</v>
      </c>
      <c r="E97" s="25">
        <v>4531751.2</v>
      </c>
      <c r="F97" s="25">
        <f>SUM(D97-E97)</f>
        <v>1808058.7999999998</v>
      </c>
      <c r="G97" s="25">
        <v>587619.11</v>
      </c>
    </row>
    <row r="98" spans="1:7" x14ac:dyDescent="0.25">
      <c r="A98" s="30" t="s">
        <v>15</v>
      </c>
      <c r="B98" s="30">
        <f t="shared" ref="B98:G98" si="11">SUM(B95:B97)</f>
        <v>132</v>
      </c>
      <c r="C98" s="30">
        <f t="shared" si="11"/>
        <v>12</v>
      </c>
      <c r="D98" s="31">
        <f t="shared" si="11"/>
        <v>6794773</v>
      </c>
      <c r="E98" s="31">
        <f t="shared" si="11"/>
        <v>4825069.8</v>
      </c>
      <c r="F98" s="31">
        <f t="shared" si="11"/>
        <v>1969703.1999999997</v>
      </c>
      <c r="G98" s="31">
        <f t="shared" si="11"/>
        <v>629646.65</v>
      </c>
    </row>
    <row r="99" spans="1:7" x14ac:dyDescent="0.25">
      <c r="A99" s="32"/>
      <c r="B99" s="32"/>
      <c r="C99" s="32"/>
      <c r="D99" s="32"/>
      <c r="E99" s="32"/>
      <c r="F99" s="32"/>
      <c r="G99" s="32"/>
    </row>
    <row r="100" spans="1:7" ht="13.5" thickBot="1" x14ac:dyDescent="0.35">
      <c r="A100" s="24" t="s">
        <v>30</v>
      </c>
      <c r="B100" s="24"/>
      <c r="C100" s="32"/>
      <c r="D100" s="32"/>
      <c r="E100" s="32"/>
      <c r="F100" s="32"/>
      <c r="G100" s="32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34" t="s">
        <v>7</v>
      </c>
      <c r="E101" s="34" t="s">
        <v>7</v>
      </c>
      <c r="F101" s="34" t="s">
        <v>5</v>
      </c>
      <c r="G101" s="35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37" t="s">
        <v>8</v>
      </c>
      <c r="E102" s="37" t="s">
        <v>9</v>
      </c>
      <c r="F102" s="37" t="s">
        <v>6</v>
      </c>
      <c r="G102" s="38" t="s">
        <v>11</v>
      </c>
    </row>
    <row r="103" spans="1:7" ht="13" thickTop="1" x14ac:dyDescent="0.25">
      <c r="A103" s="26" t="s">
        <v>12</v>
      </c>
      <c r="B103" s="26">
        <v>125</v>
      </c>
      <c r="C103" s="26">
        <v>44</v>
      </c>
      <c r="D103" s="25">
        <v>925666</v>
      </c>
      <c r="E103" s="25">
        <v>669069.55000000005</v>
      </c>
      <c r="F103" s="25">
        <f>SUM(D103-E103)</f>
        <v>256596.44999999995</v>
      </c>
      <c r="G103" s="25">
        <v>66715.08</v>
      </c>
    </row>
    <row r="104" spans="1:7" x14ac:dyDescent="0.25">
      <c r="A104" s="26" t="s">
        <v>13</v>
      </c>
      <c r="B104" s="26">
        <v>49</v>
      </c>
      <c r="C104" s="26">
        <v>19</v>
      </c>
      <c r="D104" s="25">
        <v>506645</v>
      </c>
      <c r="E104" s="25">
        <v>356668.55</v>
      </c>
      <c r="F104" s="25">
        <f>SUM(D104-E104)</f>
        <v>149976.45000000001</v>
      </c>
      <c r="G104" s="25">
        <v>38993.879999999997</v>
      </c>
    </row>
    <row r="105" spans="1:7" x14ac:dyDescent="0.25">
      <c r="A105" s="26" t="s">
        <v>16</v>
      </c>
      <c r="B105" s="26">
        <v>5</v>
      </c>
      <c r="C105" s="26">
        <v>1</v>
      </c>
      <c r="D105" s="25">
        <v>99795</v>
      </c>
      <c r="E105" s="25">
        <v>72267.100000000006</v>
      </c>
      <c r="F105" s="25">
        <f>SUM(D105-E105)</f>
        <v>27527.899999999994</v>
      </c>
      <c r="G105" s="25">
        <v>7157.25</v>
      </c>
    </row>
    <row r="106" spans="1:7" x14ac:dyDescent="0.25">
      <c r="A106" s="26" t="s">
        <v>17</v>
      </c>
      <c r="B106" s="26">
        <v>49</v>
      </c>
      <c r="C106" s="26">
        <v>1</v>
      </c>
      <c r="D106" s="25">
        <v>1590868</v>
      </c>
      <c r="E106" s="25">
        <v>1168049.75</v>
      </c>
      <c r="F106" s="25">
        <f>SUM(D106-E106)</f>
        <v>422818.25</v>
      </c>
      <c r="G106" s="25">
        <v>76107.289999999994</v>
      </c>
    </row>
    <row r="107" spans="1:7" x14ac:dyDescent="0.25">
      <c r="A107" s="26" t="s">
        <v>14</v>
      </c>
      <c r="B107" s="26">
        <v>520</v>
      </c>
      <c r="C107" s="26">
        <v>13</v>
      </c>
      <c r="D107" s="25">
        <v>30923397</v>
      </c>
      <c r="E107" s="25">
        <v>22301791.550000001</v>
      </c>
      <c r="F107" s="25">
        <f>SUM(D107-E107)</f>
        <v>8621605.4499999993</v>
      </c>
      <c r="G107" s="25">
        <v>2802021.77</v>
      </c>
    </row>
    <row r="108" spans="1:7" x14ac:dyDescent="0.25">
      <c r="A108" s="30" t="s">
        <v>15</v>
      </c>
      <c r="B108" s="30">
        <f t="shared" ref="B108:G108" si="12">SUM(B103:B107)</f>
        <v>748</v>
      </c>
      <c r="C108" s="30">
        <f t="shared" si="12"/>
        <v>78</v>
      </c>
      <c r="D108" s="31">
        <f t="shared" si="12"/>
        <v>34046371</v>
      </c>
      <c r="E108" s="31">
        <f t="shared" si="12"/>
        <v>24567846.5</v>
      </c>
      <c r="F108" s="31">
        <f t="shared" si="12"/>
        <v>9478524.5</v>
      </c>
      <c r="G108" s="31">
        <f t="shared" si="12"/>
        <v>2990995.27</v>
      </c>
    </row>
    <row r="109" spans="1:7" x14ac:dyDescent="0.25">
      <c r="A109" s="32"/>
      <c r="B109" s="32"/>
      <c r="C109" s="32"/>
      <c r="D109" s="32"/>
      <c r="E109" s="32"/>
      <c r="F109" s="32"/>
      <c r="G109" s="32"/>
    </row>
    <row r="110" spans="1:7" ht="13.5" thickBot="1" x14ac:dyDescent="0.35">
      <c r="A110" s="24" t="s">
        <v>31</v>
      </c>
      <c r="B110" s="24"/>
      <c r="C110" s="32"/>
      <c r="D110" s="32"/>
      <c r="E110" s="32"/>
      <c r="F110" s="32"/>
      <c r="G110" s="32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34" t="s">
        <v>7</v>
      </c>
      <c r="E111" s="34" t="s">
        <v>7</v>
      </c>
      <c r="F111" s="34" t="s">
        <v>5</v>
      </c>
      <c r="G111" s="35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37" t="s">
        <v>8</v>
      </c>
      <c r="E112" s="37" t="s">
        <v>9</v>
      </c>
      <c r="F112" s="37" t="s">
        <v>6</v>
      </c>
      <c r="G112" s="38" t="s">
        <v>11</v>
      </c>
    </row>
    <row r="113" spans="1:7" ht="13" thickTop="1" x14ac:dyDescent="0.25">
      <c r="A113" s="26" t="s">
        <v>12</v>
      </c>
      <c r="B113" s="26">
        <v>16</v>
      </c>
      <c r="C113" s="26">
        <v>6</v>
      </c>
      <c r="D113" s="25">
        <v>99728</v>
      </c>
      <c r="E113" s="25">
        <v>61829.4</v>
      </c>
      <c r="F113" s="25">
        <f>SUM(D113-E113)</f>
        <v>37898.6</v>
      </c>
      <c r="G113" s="25">
        <v>9853.64</v>
      </c>
    </row>
    <row r="114" spans="1:7" x14ac:dyDescent="0.25">
      <c r="A114" s="26" t="s">
        <v>14</v>
      </c>
      <c r="B114" s="26">
        <v>203</v>
      </c>
      <c r="C114" s="26">
        <v>7</v>
      </c>
      <c r="D114" s="25">
        <v>8396719.5</v>
      </c>
      <c r="E114" s="25">
        <v>5922438.7000000002</v>
      </c>
      <c r="F114" s="25">
        <f>SUM(D114-E114)</f>
        <v>2474280.7999999998</v>
      </c>
      <c r="G114" s="25">
        <v>804141.26</v>
      </c>
    </row>
    <row r="115" spans="1:7" x14ac:dyDescent="0.25">
      <c r="A115" s="30" t="s">
        <v>15</v>
      </c>
      <c r="B115" s="30">
        <f t="shared" ref="B115:G115" si="13">SUM(B113:B114)</f>
        <v>219</v>
      </c>
      <c r="C115" s="30">
        <f t="shared" si="13"/>
        <v>13</v>
      </c>
      <c r="D115" s="31">
        <f t="shared" si="13"/>
        <v>8496447.5</v>
      </c>
      <c r="E115" s="31">
        <f t="shared" si="13"/>
        <v>5984268.1000000006</v>
      </c>
      <c r="F115" s="31">
        <f t="shared" si="13"/>
        <v>2512179.4</v>
      </c>
      <c r="G115" s="31">
        <f t="shared" si="13"/>
        <v>813994.9</v>
      </c>
    </row>
    <row r="116" spans="1:7" x14ac:dyDescent="0.25">
      <c r="A116" s="26"/>
      <c r="B116" s="26"/>
      <c r="C116" s="26"/>
      <c r="D116" s="25"/>
      <c r="E116" s="25"/>
      <c r="F116" s="25"/>
      <c r="G116" s="25"/>
    </row>
    <row r="117" spans="1:7" x14ac:dyDescent="0.25">
      <c r="A117" s="26"/>
      <c r="B117" s="26"/>
      <c r="C117" s="26"/>
      <c r="D117" s="25"/>
      <c r="E117" s="25"/>
      <c r="F117" s="25"/>
      <c r="G117" s="25"/>
    </row>
    <row r="118" spans="1:7" ht="13.5" thickBot="1" x14ac:dyDescent="0.35">
      <c r="A118" s="24" t="s">
        <v>32</v>
      </c>
      <c r="B118" s="24"/>
      <c r="C118" s="32"/>
      <c r="D118" s="32"/>
      <c r="E118" s="32"/>
      <c r="F118" s="32"/>
      <c r="G118" s="32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34" t="s">
        <v>7</v>
      </c>
      <c r="E119" s="34" t="s">
        <v>7</v>
      </c>
      <c r="F119" s="34" t="s">
        <v>5</v>
      </c>
      <c r="G119" s="35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37" t="s">
        <v>8</v>
      </c>
      <c r="E120" s="37" t="s">
        <v>9</v>
      </c>
      <c r="F120" s="37" t="s">
        <v>6</v>
      </c>
      <c r="G120" s="38" t="s">
        <v>11</v>
      </c>
    </row>
    <row r="121" spans="1:7" ht="13" thickTop="1" x14ac:dyDescent="0.25">
      <c r="A121" s="26" t="s">
        <v>12</v>
      </c>
      <c r="B121" s="26">
        <v>410</v>
      </c>
      <c r="C121" s="26">
        <v>148</v>
      </c>
      <c r="D121" s="25">
        <v>2273607</v>
      </c>
      <c r="E121" s="25">
        <v>1514561.5</v>
      </c>
      <c r="F121" s="25">
        <f>SUM(D121-E121)</f>
        <v>759045.5</v>
      </c>
      <c r="G121" s="25">
        <v>197351.83</v>
      </c>
    </row>
    <row r="122" spans="1:7" x14ac:dyDescent="0.25">
      <c r="A122" s="26" t="s">
        <v>13</v>
      </c>
      <c r="B122" s="26">
        <v>173</v>
      </c>
      <c r="C122" s="26">
        <v>66</v>
      </c>
      <c r="D122" s="25">
        <v>3062339</v>
      </c>
      <c r="E122" s="25">
        <v>2096791</v>
      </c>
      <c r="F122" s="25">
        <f>SUM(D122-E122)</f>
        <v>965548</v>
      </c>
      <c r="G122" s="25">
        <v>251042.48</v>
      </c>
    </row>
    <row r="123" spans="1:7" x14ac:dyDescent="0.25">
      <c r="A123" s="26" t="s">
        <v>14</v>
      </c>
      <c r="B123" s="26">
        <v>124</v>
      </c>
      <c r="C123" s="26">
        <v>4</v>
      </c>
      <c r="D123" s="25">
        <v>3983523.75</v>
      </c>
      <c r="E123" s="25">
        <v>2851785</v>
      </c>
      <c r="F123" s="25">
        <f>SUM(D123-E123)</f>
        <v>1131738.75</v>
      </c>
      <c r="G123" s="25">
        <v>367815.09</v>
      </c>
    </row>
    <row r="124" spans="1:7" x14ac:dyDescent="0.25">
      <c r="A124" s="30" t="s">
        <v>15</v>
      </c>
      <c r="B124" s="30">
        <f t="shared" ref="B124:G124" si="14">SUM(B121:B123)</f>
        <v>707</v>
      </c>
      <c r="C124" s="30">
        <f t="shared" si="14"/>
        <v>218</v>
      </c>
      <c r="D124" s="31">
        <f t="shared" si="14"/>
        <v>9319469.75</v>
      </c>
      <c r="E124" s="31">
        <f t="shared" si="14"/>
        <v>6463137.5</v>
      </c>
      <c r="F124" s="31">
        <f t="shared" si="14"/>
        <v>2856332.25</v>
      </c>
      <c r="G124" s="31">
        <f t="shared" si="14"/>
        <v>816209.4</v>
      </c>
    </row>
    <row r="125" spans="1:7" x14ac:dyDescent="0.25">
      <c r="A125" s="32"/>
      <c r="B125" s="32"/>
      <c r="C125" s="32"/>
      <c r="D125" s="32"/>
      <c r="E125" s="32"/>
      <c r="F125" s="32"/>
      <c r="G125" s="32"/>
    </row>
    <row r="126" spans="1:7" ht="13.5" thickBot="1" x14ac:dyDescent="0.35">
      <c r="A126" s="24" t="s">
        <v>33</v>
      </c>
      <c r="B126" s="24"/>
      <c r="C126" s="32"/>
      <c r="D126" s="32"/>
      <c r="E126" s="32"/>
      <c r="F126" s="32"/>
      <c r="G126" s="32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34" t="s">
        <v>7</v>
      </c>
      <c r="E127" s="34" t="s">
        <v>7</v>
      </c>
      <c r="F127" s="34" t="s">
        <v>5</v>
      </c>
      <c r="G127" s="35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37" t="s">
        <v>8</v>
      </c>
      <c r="E128" s="37" t="s">
        <v>9</v>
      </c>
      <c r="F128" s="37" t="s">
        <v>6</v>
      </c>
      <c r="G128" s="38" t="s">
        <v>11</v>
      </c>
    </row>
    <row r="129" spans="1:7" ht="13" thickTop="1" x14ac:dyDescent="0.25">
      <c r="A129" s="26" t="s">
        <v>12</v>
      </c>
      <c r="B129" s="26">
        <v>41</v>
      </c>
      <c r="C129" s="26">
        <v>14</v>
      </c>
      <c r="D129" s="25">
        <v>708311</v>
      </c>
      <c r="E129" s="25">
        <v>430678.8</v>
      </c>
      <c r="F129" s="25">
        <f>SUM(D129-E129)</f>
        <v>277632.2</v>
      </c>
      <c r="G129" s="25">
        <v>72184.37</v>
      </c>
    </row>
    <row r="130" spans="1:7" x14ac:dyDescent="0.25">
      <c r="A130" s="26" t="s">
        <v>13</v>
      </c>
      <c r="B130" s="26">
        <v>27</v>
      </c>
      <c r="C130" s="26">
        <v>10</v>
      </c>
      <c r="D130" s="25">
        <v>863120</v>
      </c>
      <c r="E130" s="25">
        <v>574066.25</v>
      </c>
      <c r="F130" s="25">
        <f>SUM(D130-E130)</f>
        <v>289053.75</v>
      </c>
      <c r="G130" s="25">
        <v>75153.98</v>
      </c>
    </row>
    <row r="131" spans="1:7" x14ac:dyDescent="0.25">
      <c r="A131" s="26" t="s">
        <v>14</v>
      </c>
      <c r="B131" s="26">
        <v>45</v>
      </c>
      <c r="C131" s="26">
        <v>1</v>
      </c>
      <c r="D131" s="25">
        <v>3882669</v>
      </c>
      <c r="E131" s="25">
        <v>2707062.05</v>
      </c>
      <c r="F131" s="25">
        <f>SUM(D131-E131)</f>
        <v>1175606.9500000002</v>
      </c>
      <c r="G131" s="25">
        <v>382072.26</v>
      </c>
    </row>
    <row r="132" spans="1:7" x14ac:dyDescent="0.25">
      <c r="A132" s="30" t="s">
        <v>15</v>
      </c>
      <c r="B132" s="30">
        <f t="shared" ref="B132:G132" si="15">SUM(B129:B131)</f>
        <v>113</v>
      </c>
      <c r="C132" s="30">
        <f t="shared" si="15"/>
        <v>25</v>
      </c>
      <c r="D132" s="31">
        <f t="shared" si="15"/>
        <v>5454100</v>
      </c>
      <c r="E132" s="31">
        <f t="shared" si="15"/>
        <v>3711807.0999999996</v>
      </c>
      <c r="F132" s="31">
        <f t="shared" si="15"/>
        <v>1742292.9000000001</v>
      </c>
      <c r="G132" s="31">
        <f t="shared" si="15"/>
        <v>529410.61</v>
      </c>
    </row>
    <row r="133" spans="1:7" x14ac:dyDescent="0.25">
      <c r="A133" s="32"/>
      <c r="B133" s="32"/>
      <c r="C133" s="32"/>
      <c r="D133" s="32"/>
      <c r="E133" s="32"/>
      <c r="F133" s="32"/>
      <c r="G133" s="32"/>
    </row>
    <row r="134" spans="1:7" ht="13.5" thickBot="1" x14ac:dyDescent="0.35">
      <c r="A134" s="24" t="s">
        <v>34</v>
      </c>
      <c r="B134" s="24"/>
      <c r="C134" s="32"/>
      <c r="D134" s="32"/>
      <c r="E134" s="32"/>
      <c r="F134" s="32"/>
      <c r="G134" s="32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34" t="s">
        <v>7</v>
      </c>
      <c r="E135" s="34" t="s">
        <v>7</v>
      </c>
      <c r="F135" s="34" t="s">
        <v>5</v>
      </c>
      <c r="G135" s="35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37" t="s">
        <v>8</v>
      </c>
      <c r="E136" s="37" t="s">
        <v>9</v>
      </c>
      <c r="F136" s="37" t="s">
        <v>6</v>
      </c>
      <c r="G136" s="38" t="s">
        <v>11</v>
      </c>
    </row>
    <row r="137" spans="1:7" ht="13" thickTop="1" x14ac:dyDescent="0.25">
      <c r="A137" s="26" t="s">
        <v>12</v>
      </c>
      <c r="B137" s="26">
        <v>34</v>
      </c>
      <c r="C137" s="26">
        <v>12</v>
      </c>
      <c r="D137" s="25">
        <v>464233</v>
      </c>
      <c r="E137" s="25">
        <v>322827.59999999998</v>
      </c>
      <c r="F137" s="25">
        <f>SUM(D137-E137)</f>
        <v>141405.40000000002</v>
      </c>
      <c r="G137" s="25">
        <v>36765.4</v>
      </c>
    </row>
    <row r="138" spans="1:7" x14ac:dyDescent="0.25">
      <c r="A138" s="26" t="s">
        <v>13</v>
      </c>
      <c r="B138" s="26">
        <v>15</v>
      </c>
      <c r="C138" s="26">
        <v>5</v>
      </c>
      <c r="D138" s="25">
        <v>432372</v>
      </c>
      <c r="E138" s="25">
        <v>261993</v>
      </c>
      <c r="F138" s="25">
        <f>SUM(D138-E138)</f>
        <v>170379</v>
      </c>
      <c r="G138" s="25">
        <v>44298.54</v>
      </c>
    </row>
    <row r="139" spans="1:7" x14ac:dyDescent="0.25">
      <c r="A139" s="26" t="s">
        <v>14</v>
      </c>
      <c r="B139" s="26">
        <v>107</v>
      </c>
      <c r="C139" s="26">
        <v>4</v>
      </c>
      <c r="D139" s="25">
        <v>5171733</v>
      </c>
      <c r="E139" s="25">
        <v>3725740.6</v>
      </c>
      <c r="F139" s="25">
        <f>SUM(D139-E139)</f>
        <v>1445992.4</v>
      </c>
      <c r="G139" s="25">
        <v>469947.53</v>
      </c>
    </row>
    <row r="140" spans="1:7" x14ac:dyDescent="0.25">
      <c r="A140" s="30" t="s">
        <v>15</v>
      </c>
      <c r="B140" s="30">
        <f t="shared" ref="B140:G140" si="16">SUM(B137:B139)</f>
        <v>156</v>
      </c>
      <c r="C140" s="30">
        <f t="shared" si="16"/>
        <v>21</v>
      </c>
      <c r="D140" s="31">
        <f t="shared" si="16"/>
        <v>6068338</v>
      </c>
      <c r="E140" s="31">
        <f t="shared" si="16"/>
        <v>4310561.2</v>
      </c>
      <c r="F140" s="31">
        <f t="shared" si="16"/>
        <v>1757776.7999999998</v>
      </c>
      <c r="G140" s="31">
        <f t="shared" si="16"/>
        <v>551011.47</v>
      </c>
    </row>
    <row r="141" spans="1:7" x14ac:dyDescent="0.25">
      <c r="A141" s="32"/>
      <c r="B141" s="32"/>
      <c r="C141" s="32"/>
      <c r="D141" s="32"/>
      <c r="E141" s="32"/>
      <c r="F141" s="32"/>
      <c r="G141" s="32"/>
    </row>
    <row r="142" spans="1:7" ht="13.5" thickBot="1" x14ac:dyDescent="0.35">
      <c r="A142" s="24" t="s">
        <v>35</v>
      </c>
      <c r="B142" s="24"/>
      <c r="C142" s="32"/>
      <c r="D142" s="32"/>
      <c r="E142" s="32"/>
      <c r="F142" s="32"/>
      <c r="G142" s="32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34" t="s">
        <v>7</v>
      </c>
      <c r="E143" s="34" t="s">
        <v>7</v>
      </c>
      <c r="F143" s="34" t="s">
        <v>5</v>
      </c>
      <c r="G143" s="35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37" t="s">
        <v>8</v>
      </c>
      <c r="E144" s="37" t="s">
        <v>9</v>
      </c>
      <c r="F144" s="37" t="s">
        <v>6</v>
      </c>
      <c r="G144" s="38" t="s">
        <v>11</v>
      </c>
    </row>
    <row r="145" spans="1:7" ht="13" thickTop="1" x14ac:dyDescent="0.25">
      <c r="A145" s="26" t="s">
        <v>13</v>
      </c>
      <c r="B145" s="26">
        <v>3</v>
      </c>
      <c r="C145" s="26">
        <v>1</v>
      </c>
      <c r="D145" s="25">
        <v>82830</v>
      </c>
      <c r="E145" s="25">
        <v>58483.5</v>
      </c>
      <c r="F145" s="25">
        <f>SUM(D145-E145)</f>
        <v>24346.5</v>
      </c>
      <c r="G145" s="25">
        <v>6330.09</v>
      </c>
    </row>
    <row r="146" spans="1:7" x14ac:dyDescent="0.25">
      <c r="A146" s="26" t="s">
        <v>14</v>
      </c>
      <c r="B146" s="26">
        <v>75</v>
      </c>
      <c r="C146" s="26">
        <v>2</v>
      </c>
      <c r="D146" s="25">
        <v>2707085</v>
      </c>
      <c r="E146" s="25">
        <v>1935596.4</v>
      </c>
      <c r="F146" s="25">
        <f>SUM(D146-E146)</f>
        <v>771488.60000000009</v>
      </c>
      <c r="G146" s="25">
        <v>250733.8</v>
      </c>
    </row>
    <row r="147" spans="1:7" x14ac:dyDescent="0.25">
      <c r="A147" s="30" t="s">
        <v>15</v>
      </c>
      <c r="B147" s="30">
        <f t="shared" ref="B147:G147" si="17">SUM(B145:B146)</f>
        <v>78</v>
      </c>
      <c r="C147" s="30">
        <f t="shared" si="17"/>
        <v>3</v>
      </c>
      <c r="D147" s="31">
        <f t="shared" si="17"/>
        <v>2789915</v>
      </c>
      <c r="E147" s="31">
        <f t="shared" si="17"/>
        <v>1994079.9</v>
      </c>
      <c r="F147" s="31">
        <f t="shared" si="17"/>
        <v>795835.10000000009</v>
      </c>
      <c r="G147" s="31">
        <f t="shared" si="17"/>
        <v>257063.88999999998</v>
      </c>
    </row>
    <row r="148" spans="1:7" x14ac:dyDescent="0.25">
      <c r="A148" s="32"/>
      <c r="B148" s="32"/>
      <c r="C148" s="32"/>
      <c r="D148" s="32"/>
      <c r="E148" s="32"/>
      <c r="F148" s="32"/>
      <c r="G148" s="32"/>
    </row>
    <row r="149" spans="1:7" ht="13.5" thickBot="1" x14ac:dyDescent="0.35">
      <c r="A149" s="24" t="s">
        <v>36</v>
      </c>
      <c r="B149" s="24"/>
      <c r="C149" s="32"/>
      <c r="D149" s="32"/>
      <c r="E149" s="32"/>
      <c r="F149" s="32"/>
      <c r="G149" s="32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34" t="s">
        <v>7</v>
      </c>
      <c r="E150" s="34" t="s">
        <v>7</v>
      </c>
      <c r="F150" s="34" t="s">
        <v>5</v>
      </c>
      <c r="G150" s="35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37" t="s">
        <v>8</v>
      </c>
      <c r="E151" s="37" t="s">
        <v>9</v>
      </c>
      <c r="F151" s="37" t="s">
        <v>6</v>
      </c>
      <c r="G151" s="38" t="s">
        <v>11</v>
      </c>
    </row>
    <row r="152" spans="1:7" ht="13" thickTop="1" x14ac:dyDescent="0.25">
      <c r="A152" s="26" t="s">
        <v>12</v>
      </c>
      <c r="B152" s="26">
        <v>65</v>
      </c>
      <c r="C152" s="26">
        <v>22</v>
      </c>
      <c r="D152" s="25">
        <v>1087194</v>
      </c>
      <c r="E152" s="25">
        <v>771163.3</v>
      </c>
      <c r="F152" s="25">
        <f>SUM(D152-E152)</f>
        <v>316030.69999999995</v>
      </c>
      <c r="G152" s="25">
        <v>82167.98</v>
      </c>
    </row>
    <row r="153" spans="1:7" x14ac:dyDescent="0.25">
      <c r="A153" s="26" t="s">
        <v>13</v>
      </c>
      <c r="B153" s="26">
        <v>85</v>
      </c>
      <c r="C153" s="26">
        <v>29</v>
      </c>
      <c r="D153" s="25">
        <v>2510086</v>
      </c>
      <c r="E153" s="25">
        <v>1682600.1</v>
      </c>
      <c r="F153" s="25">
        <f>SUM(D153-E153)</f>
        <v>827485.89999999991</v>
      </c>
      <c r="G153" s="25">
        <v>215146.33</v>
      </c>
    </row>
    <row r="154" spans="1:7" x14ac:dyDescent="0.25">
      <c r="A154" s="26" t="s">
        <v>17</v>
      </c>
      <c r="B154" s="26">
        <v>176</v>
      </c>
      <c r="C154" s="26">
        <v>2</v>
      </c>
      <c r="D154" s="25">
        <v>8635069</v>
      </c>
      <c r="E154" s="25">
        <v>6089788.4000000004</v>
      </c>
      <c r="F154" s="25">
        <f>SUM(D154-E154)</f>
        <v>2545280.5999999996</v>
      </c>
      <c r="G154" s="25">
        <v>458150.51</v>
      </c>
    </row>
    <row r="155" spans="1:7" x14ac:dyDescent="0.25">
      <c r="A155" s="26" t="s">
        <v>14</v>
      </c>
      <c r="B155" s="26">
        <v>77</v>
      </c>
      <c r="C155" s="26">
        <v>2</v>
      </c>
      <c r="D155" s="25">
        <v>7027287</v>
      </c>
      <c r="E155" s="25">
        <v>4826529.7</v>
      </c>
      <c r="F155" s="25">
        <f>SUM(D155-E155)</f>
        <v>2200757.2999999998</v>
      </c>
      <c r="G155" s="25">
        <v>715246.12</v>
      </c>
    </row>
    <row r="156" spans="1:7" x14ac:dyDescent="0.25">
      <c r="A156" s="30" t="s">
        <v>15</v>
      </c>
      <c r="B156" s="30">
        <f t="shared" ref="B156:G156" si="18">SUM(B152:B155)</f>
        <v>403</v>
      </c>
      <c r="C156" s="30">
        <f t="shared" si="18"/>
        <v>55</v>
      </c>
      <c r="D156" s="31">
        <f t="shared" si="18"/>
        <v>19259636</v>
      </c>
      <c r="E156" s="31">
        <f t="shared" si="18"/>
        <v>13370081.5</v>
      </c>
      <c r="F156" s="31">
        <f t="shared" si="18"/>
        <v>5889554.4999999991</v>
      </c>
      <c r="G156" s="31">
        <f t="shared" si="18"/>
        <v>1470710.94</v>
      </c>
    </row>
    <row r="157" spans="1:7" x14ac:dyDescent="0.25">
      <c r="A157" s="26"/>
      <c r="B157" s="26"/>
      <c r="C157" s="26"/>
      <c r="D157" s="25"/>
      <c r="E157" s="25"/>
      <c r="F157" s="25"/>
      <c r="G157" s="25"/>
    </row>
    <row r="158" spans="1:7" ht="13.5" thickBot="1" x14ac:dyDescent="0.35">
      <c r="A158" s="24" t="s">
        <v>37</v>
      </c>
      <c r="B158" s="24"/>
      <c r="C158" s="32"/>
      <c r="D158" s="32"/>
      <c r="E158" s="32"/>
      <c r="F158" s="32"/>
      <c r="G158" s="32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34" t="s">
        <v>7</v>
      </c>
      <c r="E159" s="34" t="s">
        <v>7</v>
      </c>
      <c r="F159" s="34" t="s">
        <v>5</v>
      </c>
      <c r="G159" s="35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37" t="s">
        <v>8</v>
      </c>
      <c r="E160" s="37" t="s">
        <v>9</v>
      </c>
      <c r="F160" s="37" t="s">
        <v>6</v>
      </c>
      <c r="G160" s="38" t="s">
        <v>11</v>
      </c>
    </row>
    <row r="161" spans="1:7" ht="13" thickTop="1" x14ac:dyDescent="0.25">
      <c r="A161" s="26" t="s">
        <v>12</v>
      </c>
      <c r="B161" s="26">
        <v>31</v>
      </c>
      <c r="C161" s="26">
        <v>11</v>
      </c>
      <c r="D161" s="25">
        <v>273349</v>
      </c>
      <c r="E161" s="25">
        <v>202696.8</v>
      </c>
      <c r="F161" s="25">
        <f>SUM(D161-E161)</f>
        <v>70652.200000000012</v>
      </c>
      <c r="G161" s="25">
        <v>18369.57</v>
      </c>
    </row>
    <row r="162" spans="1:7" x14ac:dyDescent="0.25">
      <c r="A162" s="26" t="s">
        <v>13</v>
      </c>
      <c r="B162" s="26">
        <v>28</v>
      </c>
      <c r="C162" s="26">
        <v>10</v>
      </c>
      <c r="D162" s="25">
        <v>829550</v>
      </c>
      <c r="E162" s="25">
        <v>575444.4</v>
      </c>
      <c r="F162" s="25">
        <f>SUM(D162-E162)</f>
        <v>254105.59999999998</v>
      </c>
      <c r="G162" s="25">
        <v>66067.460000000006</v>
      </c>
    </row>
    <row r="163" spans="1:7" x14ac:dyDescent="0.25">
      <c r="A163" s="26" t="s">
        <v>17</v>
      </c>
      <c r="B163" s="26">
        <v>134</v>
      </c>
      <c r="C163" s="26">
        <v>2</v>
      </c>
      <c r="D163" s="25">
        <v>5523804</v>
      </c>
      <c r="E163" s="25">
        <v>4059519.4</v>
      </c>
      <c r="F163" s="25">
        <f>SUM(D163-E163)</f>
        <v>1464284.6</v>
      </c>
      <c r="G163" s="25">
        <v>263571.23</v>
      </c>
    </row>
    <row r="164" spans="1:7" x14ac:dyDescent="0.25">
      <c r="A164" s="26" t="s">
        <v>14</v>
      </c>
      <c r="B164" s="26">
        <v>79</v>
      </c>
      <c r="C164" s="26">
        <v>2</v>
      </c>
      <c r="D164" s="25">
        <v>5860862</v>
      </c>
      <c r="E164" s="25">
        <v>4128733.95</v>
      </c>
      <c r="F164" s="25">
        <f>SUM(D164-E164)</f>
        <v>1732128.0499999998</v>
      </c>
      <c r="G164" s="25">
        <v>562941.62</v>
      </c>
    </row>
    <row r="165" spans="1:7" x14ac:dyDescent="0.25">
      <c r="A165" s="30" t="s">
        <v>15</v>
      </c>
      <c r="B165" s="30">
        <f t="shared" ref="B165:G165" si="19">SUM(B161:B164)</f>
        <v>272</v>
      </c>
      <c r="C165" s="30">
        <f t="shared" si="19"/>
        <v>25</v>
      </c>
      <c r="D165" s="31">
        <f t="shared" si="19"/>
        <v>12487565</v>
      </c>
      <c r="E165" s="31">
        <f t="shared" si="19"/>
        <v>8966394.5500000007</v>
      </c>
      <c r="F165" s="31">
        <f t="shared" si="19"/>
        <v>3521170.45</v>
      </c>
      <c r="G165" s="31">
        <f t="shared" si="19"/>
        <v>910949.88</v>
      </c>
    </row>
    <row r="166" spans="1:7" x14ac:dyDescent="0.25">
      <c r="A166" s="32"/>
      <c r="B166" s="32"/>
      <c r="C166" s="32"/>
      <c r="D166" s="32"/>
      <c r="E166" s="32"/>
      <c r="F166" s="32"/>
      <c r="G166" s="32"/>
    </row>
    <row r="167" spans="1:7" ht="13.5" thickBot="1" x14ac:dyDescent="0.35">
      <c r="A167" s="24" t="s">
        <v>38</v>
      </c>
      <c r="B167" s="24"/>
      <c r="C167" s="32"/>
      <c r="D167" s="32"/>
      <c r="E167" s="32"/>
      <c r="F167" s="32"/>
      <c r="G167" s="32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34" t="s">
        <v>7</v>
      </c>
      <c r="E168" s="34" t="s">
        <v>7</v>
      </c>
      <c r="F168" s="34" t="s">
        <v>5</v>
      </c>
      <c r="G168" s="35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37" t="s">
        <v>8</v>
      </c>
      <c r="E169" s="37" t="s">
        <v>9</v>
      </c>
      <c r="F169" s="37" t="s">
        <v>6</v>
      </c>
      <c r="G169" s="38" t="s">
        <v>11</v>
      </c>
    </row>
    <row r="170" spans="1:7" ht="13" thickTop="1" x14ac:dyDescent="0.25">
      <c r="A170" s="26" t="s">
        <v>12</v>
      </c>
      <c r="B170" s="26">
        <v>6</v>
      </c>
      <c r="C170" s="26">
        <v>2</v>
      </c>
      <c r="D170" s="25">
        <v>75662</v>
      </c>
      <c r="E170" s="25">
        <v>56693.1</v>
      </c>
      <c r="F170" s="25">
        <f>SUM(D170-E170)</f>
        <v>18968.900000000001</v>
      </c>
      <c r="G170" s="25">
        <v>4931.91</v>
      </c>
    </row>
    <row r="171" spans="1:7" x14ac:dyDescent="0.25">
      <c r="A171" s="26" t="s">
        <v>14</v>
      </c>
      <c r="B171" s="26">
        <v>462</v>
      </c>
      <c r="C171" s="26">
        <v>10</v>
      </c>
      <c r="D171" s="25">
        <v>36225848.5</v>
      </c>
      <c r="E171" s="25">
        <v>25834185.050000001</v>
      </c>
      <c r="F171" s="25">
        <f>SUM(D171-E171)</f>
        <v>10391663.449999999</v>
      </c>
      <c r="G171" s="25">
        <v>3377290.62</v>
      </c>
    </row>
    <row r="172" spans="1:7" x14ac:dyDescent="0.25">
      <c r="A172" s="30" t="s">
        <v>15</v>
      </c>
      <c r="B172" s="30">
        <f t="shared" ref="B172:G172" si="20">SUM(B170:B171)</f>
        <v>468</v>
      </c>
      <c r="C172" s="30">
        <f t="shared" si="20"/>
        <v>12</v>
      </c>
      <c r="D172" s="31">
        <f t="shared" si="20"/>
        <v>36301510.5</v>
      </c>
      <c r="E172" s="31">
        <f t="shared" si="20"/>
        <v>25890878.150000002</v>
      </c>
      <c r="F172" s="31">
        <f t="shared" si="20"/>
        <v>10410632.35</v>
      </c>
      <c r="G172" s="31">
        <f t="shared" si="20"/>
        <v>3382222.5300000003</v>
      </c>
    </row>
    <row r="173" spans="1:7" x14ac:dyDescent="0.25">
      <c r="A173" s="32"/>
      <c r="B173" s="32"/>
      <c r="C173" s="32"/>
      <c r="D173" s="32"/>
      <c r="E173" s="32"/>
      <c r="F173" s="32"/>
      <c r="G173" s="32"/>
    </row>
    <row r="174" spans="1:7" ht="13.5" thickBot="1" x14ac:dyDescent="0.35">
      <c r="A174" s="24" t="s">
        <v>39</v>
      </c>
      <c r="B174" s="24"/>
      <c r="C174" s="32"/>
      <c r="D174" s="32"/>
      <c r="E174" s="32"/>
      <c r="F174" s="32"/>
      <c r="G174" s="32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34" t="s">
        <v>7</v>
      </c>
      <c r="E175" s="34" t="s">
        <v>7</v>
      </c>
      <c r="F175" s="34" t="s">
        <v>5</v>
      </c>
      <c r="G175" s="35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37" t="s">
        <v>8</v>
      </c>
      <c r="E176" s="37" t="s">
        <v>9</v>
      </c>
      <c r="F176" s="37" t="s">
        <v>6</v>
      </c>
      <c r="G176" s="38" t="s">
        <v>11</v>
      </c>
    </row>
    <row r="177" spans="1:7" ht="13" thickTop="1" x14ac:dyDescent="0.25">
      <c r="A177" s="26" t="s">
        <v>12</v>
      </c>
      <c r="B177" s="26">
        <v>24</v>
      </c>
      <c r="C177" s="26">
        <v>8</v>
      </c>
      <c r="D177" s="25">
        <v>140828</v>
      </c>
      <c r="E177" s="25">
        <v>96973.75</v>
      </c>
      <c r="F177" s="25">
        <f>SUM(D177-E177)</f>
        <v>43854.25</v>
      </c>
      <c r="G177" s="25">
        <v>11402.11</v>
      </c>
    </row>
    <row r="178" spans="1:7" x14ac:dyDescent="0.25">
      <c r="A178" s="26" t="s">
        <v>13</v>
      </c>
      <c r="B178" s="26">
        <v>9</v>
      </c>
      <c r="C178" s="26">
        <v>3</v>
      </c>
      <c r="D178" s="25">
        <v>169121</v>
      </c>
      <c r="E178" s="25">
        <v>115541.8</v>
      </c>
      <c r="F178" s="25">
        <f>SUM(D178-E178)</f>
        <v>53579.199999999997</v>
      </c>
      <c r="G178" s="25">
        <v>13930.59</v>
      </c>
    </row>
    <row r="179" spans="1:7" x14ac:dyDescent="0.25">
      <c r="A179" s="26" t="s">
        <v>14</v>
      </c>
      <c r="B179" s="26">
        <v>287</v>
      </c>
      <c r="C179" s="26">
        <v>7</v>
      </c>
      <c r="D179" s="25">
        <v>19658057</v>
      </c>
      <c r="E179" s="25">
        <v>14273278.15</v>
      </c>
      <c r="F179" s="25">
        <f>SUM(D179-E179)</f>
        <v>5384778.8499999996</v>
      </c>
      <c r="G179" s="25">
        <v>1750053.13</v>
      </c>
    </row>
    <row r="180" spans="1:7" x14ac:dyDescent="0.25">
      <c r="A180" s="30" t="s">
        <v>15</v>
      </c>
      <c r="B180" s="30">
        <f t="shared" ref="B180:G180" si="21">SUM(B177:B179)</f>
        <v>320</v>
      </c>
      <c r="C180" s="30">
        <f t="shared" si="21"/>
        <v>18</v>
      </c>
      <c r="D180" s="31">
        <f t="shared" si="21"/>
        <v>19968006</v>
      </c>
      <c r="E180" s="31">
        <f t="shared" si="21"/>
        <v>14485793.700000001</v>
      </c>
      <c r="F180" s="31">
        <f t="shared" si="21"/>
        <v>5482212.2999999998</v>
      </c>
      <c r="G180" s="31">
        <f t="shared" si="21"/>
        <v>1775385.8299999998</v>
      </c>
    </row>
    <row r="181" spans="1:7" x14ac:dyDescent="0.25">
      <c r="A181" s="32"/>
      <c r="B181" s="32"/>
      <c r="C181" s="32"/>
      <c r="D181" s="32"/>
      <c r="E181" s="32"/>
      <c r="F181" s="32"/>
      <c r="G181" s="32"/>
    </row>
    <row r="182" spans="1:7" ht="13.5" thickBot="1" x14ac:dyDescent="0.35">
      <c r="A182" s="24" t="s">
        <v>40</v>
      </c>
      <c r="B182" s="24"/>
      <c r="C182" s="32"/>
      <c r="D182" s="32"/>
      <c r="E182" s="32"/>
      <c r="F182" s="32"/>
      <c r="G182" s="32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34" t="s">
        <v>7</v>
      </c>
      <c r="E183" s="34" t="s">
        <v>7</v>
      </c>
      <c r="F183" s="34" t="s">
        <v>5</v>
      </c>
      <c r="G183" s="35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37" t="s">
        <v>8</v>
      </c>
      <c r="E184" s="37" t="s">
        <v>9</v>
      </c>
      <c r="F184" s="37" t="s">
        <v>6</v>
      </c>
      <c r="G184" s="38" t="s">
        <v>11</v>
      </c>
    </row>
    <row r="185" spans="1:7" ht="13" thickTop="1" x14ac:dyDescent="0.25">
      <c r="A185" s="26" t="s">
        <v>12</v>
      </c>
      <c r="B185" s="26">
        <v>51</v>
      </c>
      <c r="C185" s="26">
        <v>17</v>
      </c>
      <c r="D185" s="25">
        <v>985469</v>
      </c>
      <c r="E185" s="25">
        <v>644559.85</v>
      </c>
      <c r="F185" s="25">
        <f>SUM(D185-E185)</f>
        <v>340909.15</v>
      </c>
      <c r="G185" s="25">
        <v>88636.38</v>
      </c>
    </row>
    <row r="186" spans="1:7" x14ac:dyDescent="0.25">
      <c r="A186" s="26" t="s">
        <v>13</v>
      </c>
      <c r="B186" s="26">
        <v>15</v>
      </c>
      <c r="C186" s="26">
        <v>5</v>
      </c>
      <c r="D186" s="25">
        <v>153803</v>
      </c>
      <c r="E186" s="25">
        <v>89785.35</v>
      </c>
      <c r="F186" s="25">
        <f>SUM(D186-E186)</f>
        <v>64017.649999999994</v>
      </c>
      <c r="G186" s="25">
        <v>16644.59</v>
      </c>
    </row>
    <row r="187" spans="1:7" x14ac:dyDescent="0.25">
      <c r="A187" s="26" t="s">
        <v>17</v>
      </c>
      <c r="B187" s="26">
        <v>80</v>
      </c>
      <c r="C187" s="26">
        <v>1</v>
      </c>
      <c r="D187" s="25">
        <v>3491005</v>
      </c>
      <c r="E187" s="25">
        <v>2556024.65</v>
      </c>
      <c r="F187" s="25">
        <f>SUM(D187-E187)</f>
        <v>934980.35000000009</v>
      </c>
      <c r="G187" s="25">
        <v>168296.46</v>
      </c>
    </row>
    <row r="188" spans="1:7" x14ac:dyDescent="0.25">
      <c r="A188" s="26" t="s">
        <v>14</v>
      </c>
      <c r="B188" s="26">
        <v>224</v>
      </c>
      <c r="C188" s="26">
        <v>6</v>
      </c>
      <c r="D188" s="25">
        <v>14473435</v>
      </c>
      <c r="E188" s="25">
        <v>10440109</v>
      </c>
      <c r="F188" s="25">
        <f>SUM(D188-E188)</f>
        <v>4033326</v>
      </c>
      <c r="G188" s="25">
        <v>1310830.95</v>
      </c>
    </row>
    <row r="189" spans="1:7" x14ac:dyDescent="0.25">
      <c r="A189" s="30" t="s">
        <v>15</v>
      </c>
      <c r="B189" s="30">
        <f t="shared" ref="B189:G189" si="22">SUM(B185:B188)</f>
        <v>370</v>
      </c>
      <c r="C189" s="30">
        <f t="shared" si="22"/>
        <v>29</v>
      </c>
      <c r="D189" s="31">
        <f t="shared" si="22"/>
        <v>19103712</v>
      </c>
      <c r="E189" s="31">
        <f t="shared" si="22"/>
        <v>13730478.85</v>
      </c>
      <c r="F189" s="31">
        <f t="shared" si="22"/>
        <v>5373233.1500000004</v>
      </c>
      <c r="G189" s="31">
        <f t="shared" si="22"/>
        <v>1584408.38</v>
      </c>
    </row>
    <row r="190" spans="1:7" x14ac:dyDescent="0.25">
      <c r="A190" s="32"/>
      <c r="B190" s="32"/>
      <c r="C190" s="32"/>
      <c r="D190" s="32"/>
      <c r="E190" s="32"/>
      <c r="F190" s="32"/>
      <c r="G190" s="32"/>
    </row>
    <row r="191" spans="1:7" ht="13.5" thickBot="1" x14ac:dyDescent="0.35">
      <c r="A191" s="24" t="s">
        <v>41</v>
      </c>
      <c r="B191" s="24"/>
      <c r="C191" s="32"/>
      <c r="D191" s="32"/>
      <c r="E191" s="32"/>
      <c r="F191" s="32"/>
      <c r="G191" s="32"/>
    </row>
    <row r="192" spans="1:7" ht="13" thickTop="1" x14ac:dyDescent="0.25">
      <c r="A192" s="33"/>
      <c r="B192" s="34" t="s">
        <v>2</v>
      </c>
      <c r="C192" s="34" t="s">
        <v>2</v>
      </c>
      <c r="D192" s="34" t="s">
        <v>7</v>
      </c>
      <c r="E192" s="34" t="s">
        <v>7</v>
      </c>
      <c r="F192" s="34" t="s">
        <v>5</v>
      </c>
      <c r="G192" s="35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37" t="s">
        <v>8</v>
      </c>
      <c r="E193" s="37" t="s">
        <v>9</v>
      </c>
      <c r="F193" s="37" t="s">
        <v>6</v>
      </c>
      <c r="G193" s="38" t="s">
        <v>11</v>
      </c>
    </row>
    <row r="194" spans="1:7" ht="13" thickTop="1" x14ac:dyDescent="0.25">
      <c r="A194" s="26" t="s">
        <v>12</v>
      </c>
      <c r="B194" s="26">
        <v>70</v>
      </c>
      <c r="C194" s="26">
        <v>26</v>
      </c>
      <c r="D194" s="25">
        <v>1158554</v>
      </c>
      <c r="E194" s="25">
        <v>804234.4</v>
      </c>
      <c r="F194" s="25">
        <f>SUM(D194-E194)</f>
        <v>354319.6</v>
      </c>
      <c r="G194" s="25">
        <v>92123.1</v>
      </c>
    </row>
    <row r="195" spans="1:7" x14ac:dyDescent="0.25">
      <c r="A195" s="26" t="s">
        <v>13</v>
      </c>
      <c r="B195" s="26">
        <v>30</v>
      </c>
      <c r="C195" s="26">
        <v>10</v>
      </c>
      <c r="D195" s="25">
        <v>866758</v>
      </c>
      <c r="E195" s="25">
        <v>617962.6</v>
      </c>
      <c r="F195" s="25">
        <f>SUM(D195-E195)</f>
        <v>248795.40000000002</v>
      </c>
      <c r="G195" s="25">
        <v>64686.8</v>
      </c>
    </row>
    <row r="196" spans="1:7" x14ac:dyDescent="0.25">
      <c r="A196" s="26" t="s">
        <v>17</v>
      </c>
      <c r="B196" s="26">
        <v>13</v>
      </c>
      <c r="C196" s="26">
        <v>1</v>
      </c>
      <c r="D196" s="25">
        <v>0</v>
      </c>
      <c r="E196" s="25">
        <v>0</v>
      </c>
      <c r="F196" s="25">
        <f>SUM(D196-E196)</f>
        <v>0</v>
      </c>
      <c r="G196" s="25">
        <v>0</v>
      </c>
    </row>
    <row r="197" spans="1:7" x14ac:dyDescent="0.25">
      <c r="A197" s="26" t="s">
        <v>14</v>
      </c>
      <c r="B197" s="26">
        <v>374</v>
      </c>
      <c r="C197" s="26">
        <v>9</v>
      </c>
      <c r="D197" s="25">
        <v>22410944</v>
      </c>
      <c r="E197" s="25">
        <v>15814251.550000001</v>
      </c>
      <c r="F197" s="25">
        <f>SUM(D197-E197)</f>
        <v>6596692.4499999993</v>
      </c>
      <c r="G197" s="25">
        <v>2143925.0499999998</v>
      </c>
    </row>
    <row r="198" spans="1:7" x14ac:dyDescent="0.25">
      <c r="A198" s="30" t="s">
        <v>15</v>
      </c>
      <c r="B198" s="30">
        <f t="shared" ref="B198:G198" si="23">SUM(B194:B197)</f>
        <v>487</v>
      </c>
      <c r="C198" s="30">
        <f t="shared" si="23"/>
        <v>46</v>
      </c>
      <c r="D198" s="31">
        <f t="shared" si="23"/>
        <v>24436256</v>
      </c>
      <c r="E198" s="31">
        <f t="shared" si="23"/>
        <v>17236448.550000001</v>
      </c>
      <c r="F198" s="31">
        <f t="shared" si="23"/>
        <v>7199807.4499999993</v>
      </c>
      <c r="G198" s="31">
        <f t="shared" si="23"/>
        <v>2300734.9499999997</v>
      </c>
    </row>
    <row r="199" spans="1:7" x14ac:dyDescent="0.25">
      <c r="A199" s="32"/>
      <c r="B199" s="32"/>
      <c r="C199" s="32"/>
      <c r="D199" s="32"/>
      <c r="E199" s="32"/>
      <c r="F199" s="32"/>
      <c r="G199" s="32"/>
    </row>
    <row r="200" spans="1:7" ht="13.5" thickBot="1" x14ac:dyDescent="0.35">
      <c r="A200" s="24" t="s">
        <v>42</v>
      </c>
      <c r="B200" s="24"/>
      <c r="C200" s="32"/>
      <c r="D200" s="32"/>
      <c r="E200" s="32"/>
      <c r="F200" s="32"/>
      <c r="G200" s="32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34" t="s">
        <v>7</v>
      </c>
      <c r="E201" s="34" t="s">
        <v>7</v>
      </c>
      <c r="F201" s="34" t="s">
        <v>5</v>
      </c>
      <c r="G201" s="35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37" t="s">
        <v>8</v>
      </c>
      <c r="E202" s="37" t="s">
        <v>9</v>
      </c>
      <c r="F202" s="37" t="s">
        <v>6</v>
      </c>
      <c r="G202" s="38" t="s">
        <v>11</v>
      </c>
    </row>
    <row r="203" spans="1:7" ht="13" thickTop="1" x14ac:dyDescent="0.25">
      <c r="A203" s="26" t="s">
        <v>12</v>
      </c>
      <c r="B203" s="26">
        <v>106</v>
      </c>
      <c r="C203" s="26">
        <v>37</v>
      </c>
      <c r="D203" s="25">
        <v>930494</v>
      </c>
      <c r="E203" s="25">
        <v>623006.9</v>
      </c>
      <c r="F203" s="25">
        <f>SUM(D203-E203)</f>
        <v>307487.09999999998</v>
      </c>
      <c r="G203" s="25">
        <v>79946.649999999994</v>
      </c>
    </row>
    <row r="204" spans="1:7" x14ac:dyDescent="0.25">
      <c r="A204" s="26" t="s">
        <v>13</v>
      </c>
      <c r="B204" s="26">
        <v>26</v>
      </c>
      <c r="C204" s="26">
        <v>10</v>
      </c>
      <c r="D204" s="25">
        <v>1152165</v>
      </c>
      <c r="E204" s="25">
        <v>881850.9</v>
      </c>
      <c r="F204" s="25">
        <f>SUM(D204-E204)</f>
        <v>270314.09999999998</v>
      </c>
      <c r="G204" s="25">
        <v>70281.67</v>
      </c>
    </row>
    <row r="205" spans="1:7" x14ac:dyDescent="0.25">
      <c r="A205" s="26" t="s">
        <v>16</v>
      </c>
      <c r="B205" s="26">
        <v>12</v>
      </c>
      <c r="C205" s="26">
        <v>1</v>
      </c>
      <c r="D205" s="25">
        <v>213993</v>
      </c>
      <c r="E205" s="25">
        <v>171669.2</v>
      </c>
      <c r="F205" s="25">
        <f>SUM(D205-E205)</f>
        <v>42323.799999999988</v>
      </c>
      <c r="G205" s="25">
        <v>11004.19</v>
      </c>
    </row>
    <row r="206" spans="1:7" x14ac:dyDescent="0.25">
      <c r="A206" s="26" t="s">
        <v>17</v>
      </c>
      <c r="B206" s="26">
        <v>97</v>
      </c>
      <c r="C206" s="26">
        <v>2</v>
      </c>
      <c r="D206" s="25">
        <v>2084224</v>
      </c>
      <c r="E206" s="25">
        <v>1482473.3</v>
      </c>
      <c r="F206" s="25">
        <f>SUM(D206-E206)</f>
        <v>601750.69999999995</v>
      </c>
      <c r="G206" s="25">
        <v>108315.13</v>
      </c>
    </row>
    <row r="207" spans="1:7" x14ac:dyDescent="0.25">
      <c r="A207" s="26" t="s">
        <v>14</v>
      </c>
      <c r="B207" s="26">
        <v>669</v>
      </c>
      <c r="C207" s="26">
        <v>16</v>
      </c>
      <c r="D207" s="25">
        <v>56517227</v>
      </c>
      <c r="E207" s="25">
        <v>40558141.799999997</v>
      </c>
      <c r="F207" s="25">
        <f>SUM(D207-E207)</f>
        <v>15959085.200000003</v>
      </c>
      <c r="G207" s="25">
        <v>5186702.6900000004</v>
      </c>
    </row>
    <row r="208" spans="1:7" x14ac:dyDescent="0.25">
      <c r="A208" s="30" t="s">
        <v>15</v>
      </c>
      <c r="B208" s="30">
        <f t="shared" ref="B208:G208" si="24">SUM(B203:B207)</f>
        <v>910</v>
      </c>
      <c r="C208" s="30">
        <f>SUM(C203:C207)</f>
        <v>66</v>
      </c>
      <c r="D208" s="31">
        <f t="shared" si="24"/>
        <v>60898103</v>
      </c>
      <c r="E208" s="31">
        <f t="shared" si="24"/>
        <v>43717142.099999994</v>
      </c>
      <c r="F208" s="31">
        <f t="shared" si="24"/>
        <v>17180960.900000002</v>
      </c>
      <c r="G208" s="31">
        <f t="shared" si="24"/>
        <v>5456250.3300000001</v>
      </c>
    </row>
    <row r="209" spans="1:7" x14ac:dyDescent="0.25">
      <c r="A209" s="32"/>
      <c r="B209" s="32"/>
      <c r="C209" s="32"/>
      <c r="D209" s="32"/>
      <c r="E209" s="32"/>
      <c r="F209" s="32"/>
      <c r="G209" s="32"/>
    </row>
    <row r="210" spans="1:7" ht="13.5" thickBot="1" x14ac:dyDescent="0.35">
      <c r="A210" s="24" t="s">
        <v>43</v>
      </c>
      <c r="B210" s="24"/>
      <c r="C210" s="32"/>
      <c r="D210" s="32"/>
      <c r="E210" s="32"/>
      <c r="F210" s="32"/>
      <c r="G210" s="32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34" t="s">
        <v>7</v>
      </c>
      <c r="E211" s="34" t="s">
        <v>7</v>
      </c>
      <c r="F211" s="34" t="s">
        <v>5</v>
      </c>
      <c r="G211" s="35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37" t="s">
        <v>8</v>
      </c>
      <c r="E212" s="37" t="s">
        <v>9</v>
      </c>
      <c r="F212" s="37" t="s">
        <v>6</v>
      </c>
      <c r="G212" s="38" t="s">
        <v>11</v>
      </c>
    </row>
    <row r="213" spans="1:7" ht="13" thickTop="1" x14ac:dyDescent="0.25">
      <c r="A213" s="26" t="s">
        <v>12</v>
      </c>
      <c r="B213" s="26">
        <v>95</v>
      </c>
      <c r="C213" s="26">
        <v>33</v>
      </c>
      <c r="D213" s="25">
        <v>760550</v>
      </c>
      <c r="E213" s="25">
        <v>481408.75</v>
      </c>
      <c r="F213" s="25">
        <f>SUM(D213-E213)</f>
        <v>279141.25</v>
      </c>
      <c r="G213" s="25">
        <v>72576.73</v>
      </c>
    </row>
    <row r="214" spans="1:7" x14ac:dyDescent="0.25">
      <c r="A214" s="26" t="s">
        <v>13</v>
      </c>
      <c r="B214" s="26">
        <v>15</v>
      </c>
      <c r="C214" s="26">
        <v>5</v>
      </c>
      <c r="D214" s="25">
        <v>98371</v>
      </c>
      <c r="E214" s="25">
        <v>64986.75</v>
      </c>
      <c r="F214" s="25">
        <f>SUM(D214-E214)</f>
        <v>33384.25</v>
      </c>
      <c r="G214" s="25">
        <v>8679.91</v>
      </c>
    </row>
    <row r="215" spans="1:7" x14ac:dyDescent="0.25">
      <c r="A215" s="26" t="s">
        <v>16</v>
      </c>
      <c r="B215" s="26">
        <v>9</v>
      </c>
      <c r="C215" s="26">
        <v>2</v>
      </c>
      <c r="D215" s="25">
        <v>2431</v>
      </c>
      <c r="E215" s="25">
        <v>2099.5500000000002</v>
      </c>
      <c r="F215" s="25">
        <f>SUM(D215-E215)</f>
        <v>331.44999999999982</v>
      </c>
      <c r="G215" s="25">
        <v>86.18</v>
      </c>
    </row>
    <row r="216" spans="1:7" x14ac:dyDescent="0.25">
      <c r="A216" s="26" t="s">
        <v>14</v>
      </c>
      <c r="B216" s="26">
        <v>182</v>
      </c>
      <c r="C216" s="26">
        <v>5</v>
      </c>
      <c r="D216" s="25">
        <v>9798816</v>
      </c>
      <c r="E216" s="25">
        <v>6927229.9500000002</v>
      </c>
      <c r="F216" s="25">
        <f>SUM(D216-E216)</f>
        <v>2871586.05</v>
      </c>
      <c r="G216" s="25">
        <v>933265.47</v>
      </c>
    </row>
    <row r="217" spans="1:7" x14ac:dyDescent="0.25">
      <c r="A217" s="30" t="s">
        <v>15</v>
      </c>
      <c r="B217" s="30">
        <f t="shared" ref="B217" si="25">SUM(B212:B216)</f>
        <v>301</v>
      </c>
      <c r="C217" s="30">
        <f t="shared" ref="C217:G217" si="26">SUM(C213:C216)</f>
        <v>45</v>
      </c>
      <c r="D217" s="31">
        <f t="shared" si="26"/>
        <v>10660168</v>
      </c>
      <c r="E217" s="31">
        <f t="shared" si="26"/>
        <v>7475725</v>
      </c>
      <c r="F217" s="31">
        <f t="shared" si="26"/>
        <v>3184443</v>
      </c>
      <c r="G217" s="31">
        <f t="shared" si="26"/>
        <v>1014608.2899999999</v>
      </c>
    </row>
    <row r="218" spans="1:7" x14ac:dyDescent="0.25">
      <c r="A218" s="32"/>
      <c r="B218" s="32"/>
      <c r="C218" s="32"/>
      <c r="D218" s="32"/>
      <c r="E218" s="32"/>
      <c r="F218" s="32"/>
      <c r="G218" s="32"/>
    </row>
    <row r="219" spans="1:7" ht="13.5" thickBot="1" x14ac:dyDescent="0.35">
      <c r="A219" s="24" t="s">
        <v>44</v>
      </c>
      <c r="B219" s="24"/>
      <c r="C219" s="32"/>
      <c r="D219" s="32"/>
      <c r="E219" s="32"/>
      <c r="F219" s="32"/>
      <c r="G219" s="32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34" t="s">
        <v>7</v>
      </c>
      <c r="E220" s="34" t="s">
        <v>7</v>
      </c>
      <c r="F220" s="34" t="s">
        <v>5</v>
      </c>
      <c r="G220" s="35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37" t="s">
        <v>8</v>
      </c>
      <c r="E221" s="37" t="s">
        <v>9</v>
      </c>
      <c r="F221" s="37" t="s">
        <v>6</v>
      </c>
      <c r="G221" s="38" t="s">
        <v>11</v>
      </c>
    </row>
    <row r="222" spans="1:7" ht="13" thickTop="1" x14ac:dyDescent="0.25">
      <c r="A222" s="26" t="s">
        <v>12</v>
      </c>
      <c r="B222" s="26">
        <v>6</v>
      </c>
      <c r="C222" s="26">
        <v>2</v>
      </c>
      <c r="D222" s="25">
        <v>152237</v>
      </c>
      <c r="E222" s="25">
        <v>90792.35</v>
      </c>
      <c r="F222" s="25">
        <f>SUM(D222-E222)</f>
        <v>61444.649999999994</v>
      </c>
      <c r="G222" s="25">
        <v>15975.61</v>
      </c>
    </row>
    <row r="223" spans="1:7" x14ac:dyDescent="0.25">
      <c r="A223" s="26" t="s">
        <v>13</v>
      </c>
      <c r="B223" s="26">
        <v>11</v>
      </c>
      <c r="C223" s="26">
        <v>4</v>
      </c>
      <c r="D223" s="25">
        <v>310189</v>
      </c>
      <c r="E223" s="25">
        <v>197716.45</v>
      </c>
      <c r="F223" s="25">
        <f>SUM(D223-E223)</f>
        <v>112472.54999999999</v>
      </c>
      <c r="G223" s="25">
        <v>29242.86</v>
      </c>
    </row>
    <row r="224" spans="1:7" x14ac:dyDescent="0.25">
      <c r="A224" s="30" t="s">
        <v>15</v>
      </c>
      <c r="B224" s="30">
        <f t="shared" ref="B224:G224" si="27">SUM(B222:B223)</f>
        <v>17</v>
      </c>
      <c r="C224" s="30">
        <f t="shared" si="27"/>
        <v>6</v>
      </c>
      <c r="D224" s="31">
        <f t="shared" si="27"/>
        <v>462426</v>
      </c>
      <c r="E224" s="31">
        <f t="shared" si="27"/>
        <v>288508.80000000005</v>
      </c>
      <c r="F224" s="31">
        <f t="shared" si="27"/>
        <v>173917.19999999998</v>
      </c>
      <c r="G224" s="31">
        <f t="shared" si="27"/>
        <v>45218.47</v>
      </c>
    </row>
    <row r="225" spans="1:7" x14ac:dyDescent="0.25">
      <c r="A225" s="32"/>
      <c r="B225" s="32"/>
      <c r="C225" s="32"/>
      <c r="D225" s="32"/>
      <c r="E225" s="32"/>
      <c r="F225" s="32"/>
      <c r="G225" s="32"/>
    </row>
    <row r="226" spans="1:7" ht="13.5" thickBot="1" x14ac:dyDescent="0.35">
      <c r="A226" s="24" t="s">
        <v>45</v>
      </c>
      <c r="B226" s="24"/>
      <c r="C226" s="32"/>
      <c r="D226" s="32"/>
      <c r="E226" s="32"/>
      <c r="F226" s="32"/>
      <c r="G226" s="32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34" t="s">
        <v>7</v>
      </c>
      <c r="E227" s="34" t="s">
        <v>7</v>
      </c>
      <c r="F227" s="34" t="s">
        <v>5</v>
      </c>
      <c r="G227" s="35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37" t="s">
        <v>8</v>
      </c>
      <c r="E228" s="37" t="s">
        <v>9</v>
      </c>
      <c r="F228" s="37" t="s">
        <v>6</v>
      </c>
      <c r="G228" s="38" t="s">
        <v>11</v>
      </c>
    </row>
    <row r="229" spans="1:7" ht="13" thickTop="1" x14ac:dyDescent="0.25">
      <c r="A229" s="26" t="s">
        <v>12</v>
      </c>
      <c r="B229" s="26">
        <v>145</v>
      </c>
      <c r="C229" s="26">
        <v>50</v>
      </c>
      <c r="D229" s="25">
        <v>1236013</v>
      </c>
      <c r="E229" s="25">
        <v>806287.65</v>
      </c>
      <c r="F229" s="25">
        <f>SUM(D229-E229)</f>
        <v>429725.35</v>
      </c>
      <c r="G229" s="25">
        <v>111728.59</v>
      </c>
    </row>
    <row r="230" spans="1:7" x14ac:dyDescent="0.25">
      <c r="A230" s="26" t="s">
        <v>13</v>
      </c>
      <c r="B230" s="26">
        <v>104</v>
      </c>
      <c r="C230" s="26">
        <v>37</v>
      </c>
      <c r="D230" s="25">
        <v>2389271</v>
      </c>
      <c r="E230" s="25">
        <v>1628991.55</v>
      </c>
      <c r="F230" s="25">
        <f>SUM(D230-E230)</f>
        <v>760279.45</v>
      </c>
      <c r="G230" s="25">
        <v>197672.66</v>
      </c>
    </row>
    <row r="231" spans="1:7" x14ac:dyDescent="0.25">
      <c r="A231" s="26" t="s">
        <v>16</v>
      </c>
      <c r="B231" s="26">
        <v>2</v>
      </c>
      <c r="C231" s="26">
        <v>1</v>
      </c>
      <c r="D231" s="25">
        <v>9505</v>
      </c>
      <c r="E231" s="25">
        <v>6584.3</v>
      </c>
      <c r="F231" s="25">
        <f>SUM(D231-E231)</f>
        <v>2920.7</v>
      </c>
      <c r="G231" s="25">
        <v>759.38</v>
      </c>
    </row>
    <row r="232" spans="1:7" x14ac:dyDescent="0.25">
      <c r="A232" s="26" t="s">
        <v>17</v>
      </c>
      <c r="B232" s="26">
        <v>83</v>
      </c>
      <c r="C232" s="26">
        <v>1</v>
      </c>
      <c r="D232" s="25">
        <v>4225723</v>
      </c>
      <c r="E232" s="25">
        <v>3037379.35</v>
      </c>
      <c r="F232" s="25">
        <f>SUM(D232-E232)</f>
        <v>1188343.6499999999</v>
      </c>
      <c r="G232" s="25">
        <v>213901.86</v>
      </c>
    </row>
    <row r="233" spans="1:7" x14ac:dyDescent="0.25">
      <c r="A233" s="26" t="s">
        <v>14</v>
      </c>
      <c r="B233" s="26">
        <v>506</v>
      </c>
      <c r="C233" s="26">
        <v>12</v>
      </c>
      <c r="D233" s="25">
        <v>37818627.75</v>
      </c>
      <c r="E233" s="25">
        <v>27111529.949999999</v>
      </c>
      <c r="F233" s="25">
        <f>SUM(D233-E233)</f>
        <v>10707097.800000001</v>
      </c>
      <c r="G233" s="25">
        <v>3479806.79</v>
      </c>
    </row>
    <row r="234" spans="1:7" x14ac:dyDescent="0.25">
      <c r="A234" s="30" t="s">
        <v>15</v>
      </c>
      <c r="B234" s="30">
        <f t="shared" ref="B234:G234" si="28">SUM(B229:B233)</f>
        <v>840</v>
      </c>
      <c r="C234" s="30">
        <f t="shared" si="28"/>
        <v>101</v>
      </c>
      <c r="D234" s="31">
        <f t="shared" si="28"/>
        <v>45679139.75</v>
      </c>
      <c r="E234" s="31">
        <f t="shared" si="28"/>
        <v>32590772.799999997</v>
      </c>
      <c r="F234" s="31">
        <f t="shared" si="28"/>
        <v>13088366.949999999</v>
      </c>
      <c r="G234" s="31">
        <f t="shared" si="28"/>
        <v>4003869.2800000003</v>
      </c>
    </row>
    <row r="235" spans="1:7" x14ac:dyDescent="0.25">
      <c r="A235" s="32"/>
      <c r="B235" s="32"/>
      <c r="C235" s="32"/>
      <c r="D235" s="32"/>
      <c r="E235" s="32"/>
      <c r="F235" s="32"/>
      <c r="G235" s="32"/>
    </row>
    <row r="236" spans="1:7" ht="13.5" thickBot="1" x14ac:dyDescent="0.35">
      <c r="A236" s="24" t="s">
        <v>46</v>
      </c>
      <c r="B236" s="24"/>
      <c r="C236" s="32"/>
      <c r="D236" s="32"/>
      <c r="E236" s="32"/>
      <c r="F236" s="32"/>
      <c r="G236" s="32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34" t="s">
        <v>7</v>
      </c>
      <c r="E237" s="34" t="s">
        <v>7</v>
      </c>
      <c r="F237" s="34" t="s">
        <v>5</v>
      </c>
      <c r="G237" s="35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37" t="s">
        <v>8</v>
      </c>
      <c r="E238" s="37" t="s">
        <v>9</v>
      </c>
      <c r="F238" s="37" t="s">
        <v>6</v>
      </c>
      <c r="G238" s="38" t="s">
        <v>11</v>
      </c>
    </row>
    <row r="239" spans="1:7" ht="13" thickTop="1" x14ac:dyDescent="0.25">
      <c r="A239" s="26" t="s">
        <v>12</v>
      </c>
      <c r="B239" s="26">
        <v>17</v>
      </c>
      <c r="C239" s="26">
        <v>6</v>
      </c>
      <c r="D239" s="25">
        <v>273526</v>
      </c>
      <c r="E239" s="25">
        <v>181922.25</v>
      </c>
      <c r="F239" s="25">
        <f>SUM(D239-E239)</f>
        <v>91603.75</v>
      </c>
      <c r="G239" s="25">
        <v>23816.98</v>
      </c>
    </row>
    <row r="240" spans="1:7" x14ac:dyDescent="0.25">
      <c r="A240" s="26" t="s">
        <v>13</v>
      </c>
      <c r="B240" s="26">
        <v>9</v>
      </c>
      <c r="C240" s="26">
        <v>3</v>
      </c>
      <c r="D240" s="25">
        <v>198684</v>
      </c>
      <c r="E240" s="25">
        <v>131707.85</v>
      </c>
      <c r="F240" s="25">
        <f>SUM(D240-E240)</f>
        <v>66976.149999999994</v>
      </c>
      <c r="G240" s="25">
        <v>17413.8</v>
      </c>
    </row>
    <row r="241" spans="1:7" x14ac:dyDescent="0.25">
      <c r="A241" s="26" t="s">
        <v>14</v>
      </c>
      <c r="B241" s="26">
        <v>315</v>
      </c>
      <c r="C241" s="26">
        <v>9</v>
      </c>
      <c r="D241" s="25">
        <v>19364682</v>
      </c>
      <c r="E241" s="25">
        <v>13999990.35</v>
      </c>
      <c r="F241" s="25">
        <f>SUM(D241-E241)</f>
        <v>5364691.6500000004</v>
      </c>
      <c r="G241" s="25">
        <v>1743524.79</v>
      </c>
    </row>
    <row r="242" spans="1:7" x14ac:dyDescent="0.25">
      <c r="A242" s="30" t="s">
        <v>15</v>
      </c>
      <c r="B242" s="30">
        <f t="shared" ref="B242:G242" si="29">SUM(B239:B241)</f>
        <v>341</v>
      </c>
      <c r="C242" s="30">
        <f t="shared" si="29"/>
        <v>18</v>
      </c>
      <c r="D242" s="31">
        <f t="shared" si="29"/>
        <v>19836892</v>
      </c>
      <c r="E242" s="31">
        <f t="shared" si="29"/>
        <v>14313620.449999999</v>
      </c>
      <c r="F242" s="31">
        <f t="shared" si="29"/>
        <v>5523271.5500000007</v>
      </c>
      <c r="G242" s="31">
        <f t="shared" si="29"/>
        <v>1784755.57</v>
      </c>
    </row>
    <row r="243" spans="1:7" x14ac:dyDescent="0.25">
      <c r="A243" s="32"/>
      <c r="B243" s="32"/>
      <c r="C243" s="32"/>
      <c r="D243" s="32"/>
      <c r="E243" s="32"/>
      <c r="F243" s="32"/>
      <c r="G243" s="32"/>
    </row>
    <row r="244" spans="1:7" ht="13.5" thickBot="1" x14ac:dyDescent="0.35">
      <c r="A244" s="24" t="s">
        <v>47</v>
      </c>
      <c r="B244" s="24"/>
      <c r="C244" s="32"/>
      <c r="D244" s="32"/>
      <c r="E244" s="32"/>
      <c r="F244" s="32"/>
      <c r="G244" s="32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34" t="s">
        <v>7</v>
      </c>
      <c r="E245" s="34" t="s">
        <v>7</v>
      </c>
      <c r="F245" s="34" t="s">
        <v>5</v>
      </c>
      <c r="G245" s="35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37" t="s">
        <v>8</v>
      </c>
      <c r="E246" s="37" t="s">
        <v>9</v>
      </c>
      <c r="F246" s="37" t="s">
        <v>6</v>
      </c>
      <c r="G246" s="38" t="s">
        <v>11</v>
      </c>
    </row>
    <row r="247" spans="1:7" ht="13" thickTop="1" x14ac:dyDescent="0.25">
      <c r="A247" s="26" t="s">
        <v>12</v>
      </c>
      <c r="B247" s="26">
        <v>34</v>
      </c>
      <c r="C247" s="26">
        <v>12</v>
      </c>
      <c r="D247" s="25">
        <v>303049</v>
      </c>
      <c r="E247" s="25">
        <v>209325.8</v>
      </c>
      <c r="F247" s="25">
        <f>SUM(D247-E247)</f>
        <v>93723.200000000012</v>
      </c>
      <c r="G247" s="25">
        <v>24368.03</v>
      </c>
    </row>
    <row r="248" spans="1:7" x14ac:dyDescent="0.25">
      <c r="A248" s="26" t="s">
        <v>13</v>
      </c>
      <c r="B248" s="26">
        <v>24</v>
      </c>
      <c r="C248" s="26">
        <v>8</v>
      </c>
      <c r="D248" s="25">
        <v>136001</v>
      </c>
      <c r="E248" s="25">
        <v>95695.05</v>
      </c>
      <c r="F248" s="25">
        <f>SUM(D248-E248)</f>
        <v>40305.949999999997</v>
      </c>
      <c r="G248" s="25">
        <v>10479.549999999999</v>
      </c>
    </row>
    <row r="249" spans="1:7" x14ac:dyDescent="0.25">
      <c r="A249" s="26" t="s">
        <v>14</v>
      </c>
      <c r="B249" s="26">
        <v>537</v>
      </c>
      <c r="C249" s="26">
        <v>13</v>
      </c>
      <c r="D249" s="25">
        <v>36264124.990000002</v>
      </c>
      <c r="E249" s="25">
        <v>25931527.670000002</v>
      </c>
      <c r="F249" s="25">
        <f>SUM(D249-E249)</f>
        <v>10332597.32</v>
      </c>
      <c r="G249" s="25">
        <v>3358094.13</v>
      </c>
    </row>
    <row r="250" spans="1:7" x14ac:dyDescent="0.25">
      <c r="A250" s="30" t="s">
        <v>15</v>
      </c>
      <c r="B250" s="30">
        <f t="shared" ref="B250:G250" si="30">SUM(B247:B249)</f>
        <v>595</v>
      </c>
      <c r="C250" s="30">
        <f>SUM(C247:C249)</f>
        <v>33</v>
      </c>
      <c r="D250" s="31">
        <f t="shared" si="30"/>
        <v>36703174.990000002</v>
      </c>
      <c r="E250" s="31">
        <f t="shared" si="30"/>
        <v>26236548.520000003</v>
      </c>
      <c r="F250" s="31">
        <f t="shared" si="30"/>
        <v>10466626.470000001</v>
      </c>
      <c r="G250" s="31">
        <f t="shared" si="30"/>
        <v>3392941.71</v>
      </c>
    </row>
    <row r="251" spans="1:7" x14ac:dyDescent="0.25">
      <c r="A251" s="32"/>
      <c r="B251" s="32"/>
      <c r="C251" s="32"/>
      <c r="D251" s="32"/>
      <c r="E251" s="32"/>
      <c r="F251" s="32"/>
      <c r="G251" s="32"/>
    </row>
    <row r="252" spans="1:7" ht="13.5" thickBot="1" x14ac:dyDescent="0.35">
      <c r="A252" s="24" t="s">
        <v>48</v>
      </c>
      <c r="B252" s="24"/>
      <c r="C252" s="32"/>
      <c r="D252" s="32"/>
      <c r="E252" s="32"/>
      <c r="F252" s="32"/>
      <c r="G252" s="32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34" t="s">
        <v>7</v>
      </c>
      <c r="E253" s="34" t="s">
        <v>7</v>
      </c>
      <c r="F253" s="34" t="s">
        <v>5</v>
      </c>
      <c r="G253" s="35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37" t="s">
        <v>8</v>
      </c>
      <c r="E254" s="37" t="s">
        <v>9</v>
      </c>
      <c r="F254" s="37" t="s">
        <v>6</v>
      </c>
      <c r="G254" s="38" t="s">
        <v>11</v>
      </c>
    </row>
    <row r="255" spans="1:7" ht="13" thickTop="1" x14ac:dyDescent="0.25">
      <c r="A255" s="26" t="s">
        <v>12</v>
      </c>
      <c r="B255" s="26">
        <v>11</v>
      </c>
      <c r="C255" s="26">
        <v>4</v>
      </c>
      <c r="D255" s="25">
        <v>48864</v>
      </c>
      <c r="E255" s="25">
        <v>33560.050000000003</v>
      </c>
      <c r="F255" s="25">
        <f>SUM(D255-E255)</f>
        <v>15303.949999999997</v>
      </c>
      <c r="G255" s="25">
        <v>3979.03</v>
      </c>
    </row>
    <row r="256" spans="1:7" x14ac:dyDescent="0.25">
      <c r="A256" s="26" t="s">
        <v>13</v>
      </c>
      <c r="B256" s="26">
        <v>9</v>
      </c>
      <c r="C256" s="26">
        <v>3</v>
      </c>
      <c r="D256" s="25">
        <v>59160</v>
      </c>
      <c r="E256" s="25">
        <v>39330.300000000003</v>
      </c>
      <c r="F256" s="25">
        <f>SUM(D256-E256)</f>
        <v>19829.699999999997</v>
      </c>
      <c r="G256" s="25">
        <v>5155.72</v>
      </c>
    </row>
    <row r="257" spans="1:11" x14ac:dyDescent="0.25">
      <c r="A257" s="26" t="s">
        <v>14</v>
      </c>
      <c r="B257" s="26">
        <v>73</v>
      </c>
      <c r="C257" s="26">
        <v>2</v>
      </c>
      <c r="D257" s="25">
        <v>3827105</v>
      </c>
      <c r="E257" s="25">
        <v>2691399.1</v>
      </c>
      <c r="F257" s="25">
        <f>SUM(D257-E257)</f>
        <v>1135705.8999999999</v>
      </c>
      <c r="G257" s="25">
        <v>369104.42</v>
      </c>
    </row>
    <row r="258" spans="1:11" x14ac:dyDescent="0.25">
      <c r="A258" s="30" t="s">
        <v>15</v>
      </c>
      <c r="B258" s="30">
        <f t="shared" ref="B258:G258" si="31">SUM(B255:B257)</f>
        <v>93</v>
      </c>
      <c r="C258" s="30">
        <f t="shared" si="31"/>
        <v>9</v>
      </c>
      <c r="D258" s="31">
        <f t="shared" si="31"/>
        <v>3935129</v>
      </c>
      <c r="E258" s="31">
        <f t="shared" si="31"/>
        <v>2764289.45</v>
      </c>
      <c r="F258" s="31">
        <f t="shared" si="31"/>
        <v>1170839.5499999998</v>
      </c>
      <c r="G258" s="31">
        <f t="shared" si="31"/>
        <v>378239.17</v>
      </c>
    </row>
    <row r="259" spans="1:11" x14ac:dyDescent="0.25">
      <c r="A259" s="14"/>
      <c r="B259" s="14"/>
      <c r="C259" s="14"/>
      <c r="D259" s="10"/>
      <c r="E259" s="10"/>
      <c r="F259" s="10"/>
      <c r="G259" s="10"/>
    </row>
    <row r="260" spans="1:11" ht="15.5" x14ac:dyDescent="0.35">
      <c r="A260" s="80" t="s">
        <v>49</v>
      </c>
      <c r="B260" s="80"/>
      <c r="C260" s="80"/>
      <c r="D260" s="80"/>
      <c r="E260" s="80"/>
      <c r="F260" s="10"/>
      <c r="G260" s="10"/>
    </row>
    <row r="261" spans="1:11" ht="16" thickBot="1" x14ac:dyDescent="0.4">
      <c r="A261" s="18"/>
      <c r="B261" s="18"/>
      <c r="C261" s="18"/>
      <c r="D261" s="18"/>
      <c r="E261" s="18"/>
      <c r="F261" s="10"/>
      <c r="G261" s="10"/>
    </row>
    <row r="262" spans="1:11" ht="13.5" customHeight="1" thickTop="1" x14ac:dyDescent="0.25">
      <c r="A262" s="81" t="s">
        <v>54</v>
      </c>
      <c r="B262" s="83" t="s">
        <v>55</v>
      </c>
      <c r="C262" s="85" t="s">
        <v>56</v>
      </c>
      <c r="D262" s="83" t="s">
        <v>50</v>
      </c>
      <c r="E262" s="83" t="s">
        <v>51</v>
      </c>
      <c r="F262" s="83" t="s">
        <v>52</v>
      </c>
      <c r="G262" s="87" t="s">
        <v>53</v>
      </c>
      <c r="H262" s="14"/>
      <c r="I262" s="14"/>
      <c r="J262" s="14"/>
      <c r="K262" s="14"/>
    </row>
    <row r="263" spans="1:11" ht="13" thickBot="1" x14ac:dyDescent="0.3">
      <c r="A263" s="82"/>
      <c r="B263" s="84"/>
      <c r="C263" s="86"/>
      <c r="D263" s="84"/>
      <c r="E263" s="84"/>
      <c r="F263" s="84"/>
      <c r="G263" s="88"/>
      <c r="H263" s="17"/>
      <c r="I263" s="17"/>
      <c r="J263" s="17"/>
      <c r="K263" s="17"/>
    </row>
    <row r="264" spans="1:11" ht="13" thickTop="1" x14ac:dyDescent="0.25"/>
    <row r="265" spans="1:11" x14ac:dyDescent="0.25">
      <c r="A265" s="13" t="s">
        <v>12</v>
      </c>
      <c r="B265" s="41">
        <f>SUMIF($A$1:$A$258,"TYPE 1",$B$1:$B$258)</f>
        <v>2277</v>
      </c>
      <c r="C265" s="41">
        <f>SUMIF($A$1:$A$258,"TYPE 1",$C$1:$C$258)</f>
        <v>795</v>
      </c>
      <c r="D265" s="15">
        <f>SUMIF($A$1:$A$258,"TYPE 1",$D$1:$D$258)</f>
        <v>29107298.75</v>
      </c>
      <c r="E265" s="15">
        <f>SUMIF($A$1:$A$258,"TYPE 1",$E$1:$E$258)</f>
        <v>19716156.300000001</v>
      </c>
      <c r="F265" s="15">
        <f>SUMIF($A$1:$A$258,"TYPE 1",$F$1:$F$258)</f>
        <v>9391142.4499999993</v>
      </c>
      <c r="G265" s="15">
        <f>SUMIF($A$1:$A$258,"TYPE 1",$G$1:$G$258)</f>
        <v>2441697.0599999996</v>
      </c>
      <c r="H265" s="15"/>
      <c r="I265" s="15"/>
      <c r="J265" s="15"/>
      <c r="K265" s="15"/>
    </row>
    <row r="266" spans="1:11" x14ac:dyDescent="0.25">
      <c r="A266" s="13" t="s">
        <v>13</v>
      </c>
      <c r="B266" s="41">
        <f>SUMIF($A$1:$A$258,"TYPE 2",$B$1:$B$258)</f>
        <v>1207</v>
      </c>
      <c r="C266" s="41">
        <f>SUMIF($A$1:$A$258,"TYPE 2",$C$1:$C$258)</f>
        <v>434</v>
      </c>
      <c r="D266" s="15">
        <f>SUMIF($A$1:$A$258,"TYPE 2",$D$1:$D$258)</f>
        <v>27046758</v>
      </c>
      <c r="E266" s="15">
        <f>SUMIF($A$1:$A$258,"TYPE 2",$E$1:$E$258)</f>
        <v>18214804.650000002</v>
      </c>
      <c r="F266" s="15">
        <f>SUMIF($A$1:$A$258,"TYPE 2",$F$1:$F$258)</f>
        <v>8831953.3499999996</v>
      </c>
      <c r="G266" s="15">
        <f>SUMIF($A$1:$A$258,"TYPE 2",$G$1:$G$258)</f>
        <v>2296307.89</v>
      </c>
      <c r="H266" s="15"/>
      <c r="I266" s="15"/>
      <c r="J266" s="15"/>
      <c r="K266" s="15"/>
    </row>
    <row r="267" spans="1:11" x14ac:dyDescent="0.25">
      <c r="A267" s="13" t="s">
        <v>16</v>
      </c>
      <c r="B267" s="41">
        <f>SUMIF($A$1:$A$258,"TYPE 3",$B$1:$B$258)</f>
        <v>51</v>
      </c>
      <c r="C267" s="41">
        <f>SUMIF($A$1:$A$258,"TYPE 3",$C$1:$C$258)</f>
        <v>8</v>
      </c>
      <c r="D267" s="15">
        <f>SUMIF($A$1:$A$258,"TYPE 3",$D$1:$D$258)</f>
        <v>772123</v>
      </c>
      <c r="E267" s="15">
        <f>SUMIF($A$1:$A$258,"TYPE 3",$E$1:$E$258)</f>
        <v>539154.40000000014</v>
      </c>
      <c r="F267" s="15">
        <f>SUMIF($A$1:$A$258,"TYPE 3",$F$1:$F$258)</f>
        <v>232968.6</v>
      </c>
      <c r="G267" s="15">
        <f>SUMIF($A$1:$A$258,"TYPE 3",$G$1:$G$258)</f>
        <v>60571.829999999994</v>
      </c>
      <c r="H267" s="15"/>
      <c r="I267" s="15"/>
      <c r="J267" s="15"/>
      <c r="K267" s="15"/>
    </row>
    <row r="268" spans="1:11" x14ac:dyDescent="0.25">
      <c r="A268" s="13" t="s">
        <v>17</v>
      </c>
      <c r="B268" s="41">
        <f>SUMIF($A$1:$A$258,"TYPE 4",$B$1:$B$258)</f>
        <v>1144</v>
      </c>
      <c r="C268" s="41">
        <f>SUMIF($A$1:$A$258,"TYPE 4",$C$1:$C$258)</f>
        <v>15</v>
      </c>
      <c r="D268" s="15">
        <f>SUMIF($A$1:$A$258,"TYPE 4",$D$1:$D$258)</f>
        <v>55351229</v>
      </c>
      <c r="E268" s="15">
        <f>SUMIF($A$1:$A$258,"TYPE 4",$E$1:$E$258)</f>
        <v>39865732.349999994</v>
      </c>
      <c r="F268" s="15">
        <f>SUMIF($A$1:$A$258,"TYPE 4",$F$1:$F$258)</f>
        <v>15485496.649999999</v>
      </c>
      <c r="G268" s="15">
        <f>SUMIF($A$1:$A$258,"TYPE 4",$G$1:$G$258)</f>
        <v>2787389.4099999997</v>
      </c>
      <c r="H268" s="15"/>
      <c r="I268" s="15"/>
      <c r="J268" s="15"/>
      <c r="K268" s="15"/>
    </row>
    <row r="269" spans="1:11" ht="14" x14ac:dyDescent="0.4">
      <c r="A269" s="13" t="s">
        <v>14</v>
      </c>
      <c r="B269" s="41">
        <f>SUMIF($A$1:$A$258,"TYPE 5",$B$1:$B$258)</f>
        <v>7291</v>
      </c>
      <c r="C269" s="41">
        <f>SUMIF($A$1:$A$258,"TYPE 5",$C$1:$C$258)</f>
        <v>193</v>
      </c>
      <c r="D269" s="15">
        <f>SUMIF($A$1:$A$258,"TYPE 5",$D$1:$D$258)</f>
        <v>474010284.49000001</v>
      </c>
      <c r="E269" s="15">
        <f>SUMIF($A$1:$A$258,"TYPE 5",$E$1:$E$258)</f>
        <v>337355691.27000004</v>
      </c>
      <c r="F269" s="15">
        <f>SUMIF($A$1:$A$258,"TYPE 5",$F$1:$F$258)</f>
        <v>136654593.22</v>
      </c>
      <c r="G269" s="15">
        <f>SUMIF($A$1:$A$258,"TYPE 5",$G$1:$G$258)</f>
        <v>44412742.820000008</v>
      </c>
      <c r="H269" s="16"/>
      <c r="I269" s="16"/>
      <c r="J269" s="16"/>
      <c r="K269" s="16"/>
    </row>
    <row r="270" spans="1:11" ht="13" thickBot="1" x14ac:dyDescent="0.3">
      <c r="A270" s="13" t="s">
        <v>15</v>
      </c>
      <c r="B270" s="42">
        <f t="shared" ref="B270:E270" si="32">SUM(B265:B269)</f>
        <v>11970</v>
      </c>
      <c r="C270" s="42">
        <f t="shared" si="32"/>
        <v>1445</v>
      </c>
      <c r="D270" s="28">
        <f t="shared" si="32"/>
        <v>586287693.24000001</v>
      </c>
      <c r="E270" s="28">
        <f t="shared" si="32"/>
        <v>415691538.97000003</v>
      </c>
      <c r="F270" s="28">
        <f>SUM(F265:F269)</f>
        <v>170596154.26999998</v>
      </c>
      <c r="G270" s="28">
        <f>SUM(G265:G269)-0.06</f>
        <v>51998708.950000003</v>
      </c>
      <c r="H270" s="15"/>
      <c r="I270" s="15"/>
      <c r="J270" s="15"/>
      <c r="K270" s="15"/>
    </row>
    <row r="271" spans="1:11" ht="13" thickTop="1" x14ac:dyDescent="0.25">
      <c r="A271" s="79"/>
      <c r="B271" s="79"/>
      <c r="C271" s="79"/>
      <c r="D271" s="79"/>
      <c r="E271" s="12"/>
      <c r="F271" s="40"/>
      <c r="G271" s="40"/>
    </row>
    <row r="272" spans="1:11" x14ac:dyDescent="0.25">
      <c r="A272" s="13" t="s">
        <v>57</v>
      </c>
      <c r="B272" s="13"/>
      <c r="C272" s="13"/>
      <c r="D272" s="13"/>
      <c r="E272" s="12"/>
      <c r="F272" s="40"/>
      <c r="G272" s="40"/>
    </row>
    <row r="273" spans="1:5" x14ac:dyDescent="0.25">
      <c r="A273" s="9" t="s">
        <v>58</v>
      </c>
      <c r="E273" s="10"/>
    </row>
    <row r="274" spans="1:5" x14ac:dyDescent="0.25">
      <c r="A274" s="9" t="s">
        <v>59</v>
      </c>
      <c r="E274" s="10"/>
    </row>
    <row r="275" spans="1:5" x14ac:dyDescent="0.25">
      <c r="A275" s="9" t="s">
        <v>60</v>
      </c>
    </row>
    <row r="276" spans="1:5" x14ac:dyDescent="0.25">
      <c r="A276" s="9" t="s">
        <v>61</v>
      </c>
    </row>
  </sheetData>
  <mergeCells count="9">
    <mergeCell ref="A271:D271"/>
    <mergeCell ref="A260:E260"/>
    <mergeCell ref="D262:D263"/>
    <mergeCell ref="E262:E263"/>
    <mergeCell ref="F262:F263"/>
    <mergeCell ref="G262:G263"/>
    <mergeCell ref="C262:C263"/>
    <mergeCell ref="A262:A263"/>
    <mergeCell ref="B262:B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2020
JULY - SEPTEMBER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view="pageLayout" topLeftCell="A256" zoomScale="200" zoomScaleNormal="100" zoomScalePageLayoutView="200" workbookViewId="0">
      <selection activeCell="G233" sqref="G233"/>
    </sheetView>
  </sheetViews>
  <sheetFormatPr defaultRowHeight="12.5" x14ac:dyDescent="0.25"/>
  <cols>
    <col min="1" max="1" width="12" customWidth="1"/>
    <col min="2" max="2" width="9.1796875" customWidth="1"/>
    <col min="3" max="3" width="6.453125" customWidth="1"/>
    <col min="4" max="4" width="18.26953125" style="59" bestFit="1" customWidth="1"/>
    <col min="5" max="6" width="16" style="59" bestFit="1" customWidth="1"/>
    <col min="7" max="7" width="15.453125" style="59" bestFit="1" customWidth="1"/>
  </cols>
  <sheetData>
    <row r="1" spans="1:8" ht="13.5" thickBot="1" x14ac:dyDescent="0.35">
      <c r="A1" s="24" t="s">
        <v>18</v>
      </c>
      <c r="B1" s="24"/>
      <c r="C1" s="9"/>
      <c r="D1" s="40"/>
      <c r="E1" s="40"/>
      <c r="F1" s="40"/>
      <c r="G1" s="43"/>
      <c r="H1" s="5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5"/>
    </row>
    <row r="3" spans="1:8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" thickTop="1" x14ac:dyDescent="0.25">
      <c r="A4" s="14" t="s">
        <v>12</v>
      </c>
      <c r="B4" s="6">
        <v>63</v>
      </c>
      <c r="C4" s="3">
        <v>21</v>
      </c>
      <c r="D4" s="11">
        <v>1432581</v>
      </c>
      <c r="E4" s="11">
        <v>1053196.8500000001</v>
      </c>
      <c r="F4" s="1">
        <f>SUM(D4-E4)</f>
        <v>379384.14999999991</v>
      </c>
      <c r="G4" s="11">
        <v>98639.88</v>
      </c>
    </row>
    <row r="5" spans="1:8" x14ac:dyDescent="0.25">
      <c r="A5" s="14" t="s">
        <v>13</v>
      </c>
      <c r="B5" s="3">
        <v>21</v>
      </c>
      <c r="C5" s="3">
        <v>9</v>
      </c>
      <c r="D5" s="11">
        <v>418739</v>
      </c>
      <c r="E5" s="11">
        <v>274357.90000000002</v>
      </c>
      <c r="F5" s="1">
        <f>SUM(D5-E5)</f>
        <v>144381.09999999998</v>
      </c>
      <c r="G5" s="11">
        <v>37539.089999999997</v>
      </c>
    </row>
    <row r="6" spans="1:8" x14ac:dyDescent="0.25">
      <c r="A6" s="26" t="s">
        <v>14</v>
      </c>
      <c r="B6" s="6">
        <v>393</v>
      </c>
      <c r="C6" s="6">
        <v>9</v>
      </c>
      <c r="D6" s="29">
        <v>25360589</v>
      </c>
      <c r="E6" s="29">
        <v>18104695.600000001</v>
      </c>
      <c r="F6" s="8">
        <f>SUM(D6-E6)</f>
        <v>7255893.3999999985</v>
      </c>
      <c r="G6" s="29">
        <v>2358165.36</v>
      </c>
    </row>
    <row r="7" spans="1:8" x14ac:dyDescent="0.25">
      <c r="A7" s="30" t="s">
        <v>15</v>
      </c>
      <c r="B7" s="30">
        <f t="shared" ref="B7:G7" si="0">SUM(B4:B6)</f>
        <v>477</v>
      </c>
      <c r="C7" s="30">
        <f t="shared" si="0"/>
        <v>39</v>
      </c>
      <c r="D7" s="49">
        <f t="shared" si="0"/>
        <v>27211909</v>
      </c>
      <c r="E7" s="49">
        <f t="shared" si="0"/>
        <v>19432250.350000001</v>
      </c>
      <c r="F7" s="49">
        <f t="shared" si="0"/>
        <v>7779658.6499999985</v>
      </c>
      <c r="G7" s="49">
        <f t="shared" si="0"/>
        <v>2494344.33</v>
      </c>
    </row>
    <row r="8" spans="1:8" x14ac:dyDescent="0.25">
      <c r="A8" s="26"/>
      <c r="B8" s="26"/>
      <c r="C8" s="26"/>
      <c r="D8" s="50"/>
      <c r="E8" s="50"/>
      <c r="F8" s="50"/>
      <c r="G8" s="50"/>
    </row>
    <row r="9" spans="1:8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" thickTop="1" x14ac:dyDescent="0.25">
      <c r="A12" s="26" t="s">
        <v>12</v>
      </c>
      <c r="B12" s="6">
        <v>30</v>
      </c>
      <c r="C12" s="6">
        <v>10</v>
      </c>
      <c r="D12" s="29">
        <v>406055</v>
      </c>
      <c r="E12" s="29">
        <v>286869</v>
      </c>
      <c r="F12" s="29">
        <f>SUM(D12-E12)</f>
        <v>119186</v>
      </c>
      <c r="G12" s="29">
        <v>30988.36</v>
      </c>
    </row>
    <row r="13" spans="1:8" x14ac:dyDescent="0.25">
      <c r="A13" s="26" t="s">
        <v>13</v>
      </c>
      <c r="B13" s="6">
        <v>15</v>
      </c>
      <c r="C13" s="6">
        <v>5</v>
      </c>
      <c r="D13" s="29">
        <v>217915</v>
      </c>
      <c r="E13" s="29">
        <v>155654.70000000001</v>
      </c>
      <c r="F13" s="29">
        <f>SUM(D13-E13)</f>
        <v>62260.299999999988</v>
      </c>
      <c r="G13" s="29">
        <v>16187.68</v>
      </c>
    </row>
    <row r="14" spans="1:8" x14ac:dyDescent="0.25">
      <c r="A14" s="26" t="s">
        <v>14</v>
      </c>
      <c r="B14" s="6">
        <v>101</v>
      </c>
      <c r="C14" s="6">
        <v>3</v>
      </c>
      <c r="D14" s="29">
        <v>5890630</v>
      </c>
      <c r="E14" s="29">
        <v>4273577.95</v>
      </c>
      <c r="F14" s="39">
        <f>SUM(D14-E14)</f>
        <v>1617052.0499999998</v>
      </c>
      <c r="G14" s="29">
        <v>525541.92000000004</v>
      </c>
    </row>
    <row r="15" spans="1:8" x14ac:dyDescent="0.25">
      <c r="A15" s="30" t="s">
        <v>15</v>
      </c>
      <c r="B15" s="30">
        <f t="shared" ref="B15:G15" si="1">SUM(B12:B14)</f>
        <v>146</v>
      </c>
      <c r="C15" s="30">
        <f t="shared" si="1"/>
        <v>18</v>
      </c>
      <c r="D15" s="49">
        <f t="shared" si="1"/>
        <v>6514600</v>
      </c>
      <c r="E15" s="49">
        <f t="shared" si="1"/>
        <v>4716101.6500000004</v>
      </c>
      <c r="F15" s="49">
        <f t="shared" si="1"/>
        <v>1798498.3499999999</v>
      </c>
      <c r="G15" s="49">
        <f t="shared" si="1"/>
        <v>572717.96000000008</v>
      </c>
    </row>
    <row r="16" spans="1:8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6">
        <v>24</v>
      </c>
      <c r="C20" s="6">
        <v>8</v>
      </c>
      <c r="D20" s="8">
        <v>365095</v>
      </c>
      <c r="E20" s="8">
        <v>242041.5</v>
      </c>
      <c r="F20" s="8">
        <f>SUM(D20-E20)</f>
        <v>123053.5</v>
      </c>
      <c r="G20" s="8">
        <v>31993.91</v>
      </c>
    </row>
    <row r="21" spans="1:7" x14ac:dyDescent="0.25">
      <c r="A21" s="26" t="s">
        <v>13</v>
      </c>
      <c r="B21" s="6">
        <v>11</v>
      </c>
      <c r="C21" s="6">
        <v>4</v>
      </c>
      <c r="D21" s="8">
        <v>156593</v>
      </c>
      <c r="E21" s="8">
        <v>98774.9</v>
      </c>
      <c r="F21" s="8">
        <f>SUM(D21-E21)</f>
        <v>57818.100000000006</v>
      </c>
      <c r="G21" s="8">
        <v>15032.71</v>
      </c>
    </row>
    <row r="22" spans="1:7" x14ac:dyDescent="0.25">
      <c r="A22" s="26" t="s">
        <v>14</v>
      </c>
      <c r="B22" s="6">
        <v>88</v>
      </c>
      <c r="C22" s="6">
        <v>3</v>
      </c>
      <c r="D22" s="8">
        <v>4034473</v>
      </c>
      <c r="E22" s="8">
        <v>2779681.45</v>
      </c>
      <c r="F22" s="8">
        <f>SUM(D22-E22)</f>
        <v>1254791.5499999998</v>
      </c>
      <c r="G22" s="8">
        <v>407807.25</v>
      </c>
    </row>
    <row r="23" spans="1:7" x14ac:dyDescent="0.25">
      <c r="A23" s="30" t="s">
        <v>15</v>
      </c>
      <c r="B23" s="30">
        <f t="shared" ref="B23:G23" si="2">SUM(B20:B22)</f>
        <v>123</v>
      </c>
      <c r="C23" s="30">
        <f t="shared" si="2"/>
        <v>15</v>
      </c>
      <c r="D23" s="49">
        <f t="shared" si="2"/>
        <v>4556161</v>
      </c>
      <c r="E23" s="49">
        <f t="shared" si="2"/>
        <v>3120497.85</v>
      </c>
      <c r="F23" s="49">
        <f t="shared" si="2"/>
        <v>1435663.15</v>
      </c>
      <c r="G23" s="49">
        <f t="shared" si="2"/>
        <v>454833.87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6">
        <v>67</v>
      </c>
      <c r="C28" s="6">
        <v>23</v>
      </c>
      <c r="D28" s="8">
        <v>941899</v>
      </c>
      <c r="E28" s="8">
        <v>632098.94999999995</v>
      </c>
      <c r="F28" s="8">
        <f>SUM(D28-E28)</f>
        <v>309800.05000000005</v>
      </c>
      <c r="G28" s="8">
        <v>80548.009999999995</v>
      </c>
    </row>
    <row r="29" spans="1:7" x14ac:dyDescent="0.25">
      <c r="A29" s="26" t="s">
        <v>13</v>
      </c>
      <c r="B29" s="6">
        <v>37</v>
      </c>
      <c r="C29" s="6">
        <v>13</v>
      </c>
      <c r="D29" s="8">
        <v>514129</v>
      </c>
      <c r="E29" s="8">
        <v>321102.65000000002</v>
      </c>
      <c r="F29" s="8">
        <f>SUM(D29-E29)</f>
        <v>193026.34999999998</v>
      </c>
      <c r="G29" s="8">
        <v>50186.85</v>
      </c>
    </row>
    <row r="30" spans="1:7" x14ac:dyDescent="0.25">
      <c r="A30" s="26" t="s">
        <v>16</v>
      </c>
      <c r="B30" s="6">
        <v>11</v>
      </c>
      <c r="C30" s="6">
        <v>1</v>
      </c>
      <c r="D30" s="8">
        <v>106921</v>
      </c>
      <c r="E30" s="8">
        <v>67409.149999999994</v>
      </c>
      <c r="F30" s="8">
        <f>SUM(D30-E30)</f>
        <v>39511.850000000006</v>
      </c>
      <c r="G30" s="8">
        <v>10273.08</v>
      </c>
    </row>
    <row r="31" spans="1:7" x14ac:dyDescent="0.25">
      <c r="A31" s="26" t="s">
        <v>14</v>
      </c>
      <c r="B31" s="6">
        <v>119</v>
      </c>
      <c r="C31" s="6">
        <v>4</v>
      </c>
      <c r="D31" s="8">
        <v>5725547</v>
      </c>
      <c r="E31" s="8">
        <v>3963784</v>
      </c>
      <c r="F31" s="8">
        <f>SUM(D31-E31)</f>
        <v>1761763</v>
      </c>
      <c r="G31" s="8">
        <v>572572.98</v>
      </c>
    </row>
    <row r="32" spans="1:7" x14ac:dyDescent="0.25">
      <c r="A32" s="30" t="s">
        <v>15</v>
      </c>
      <c r="B32" s="30">
        <f t="shared" ref="B32:G32" si="3">SUM(B28:B31)</f>
        <v>234</v>
      </c>
      <c r="C32" s="30">
        <f t="shared" si="3"/>
        <v>41</v>
      </c>
      <c r="D32" s="49">
        <f t="shared" si="3"/>
        <v>7288496</v>
      </c>
      <c r="E32" s="49">
        <f t="shared" si="3"/>
        <v>4984394.75</v>
      </c>
      <c r="F32" s="49">
        <f t="shared" si="3"/>
        <v>2304101.25</v>
      </c>
      <c r="G32" s="49">
        <f t="shared" si="3"/>
        <v>713580.91999999993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6">
        <v>143</v>
      </c>
      <c r="C37" s="6">
        <v>48</v>
      </c>
      <c r="D37" s="8">
        <v>2750928</v>
      </c>
      <c r="E37" s="8">
        <v>1905686.45</v>
      </c>
      <c r="F37" s="8">
        <f>SUM(D37-E37)</f>
        <v>845241.55</v>
      </c>
      <c r="G37" s="8">
        <v>219762.8</v>
      </c>
    </row>
    <row r="38" spans="1:7" x14ac:dyDescent="0.25">
      <c r="A38" s="26" t="s">
        <v>13</v>
      </c>
      <c r="B38" s="6">
        <v>59</v>
      </c>
      <c r="C38" s="6">
        <v>20</v>
      </c>
      <c r="D38" s="8">
        <v>1210012</v>
      </c>
      <c r="E38" s="8">
        <v>814718.2</v>
      </c>
      <c r="F38" s="8">
        <f>SUM(D38-E38)</f>
        <v>395293.80000000005</v>
      </c>
      <c r="G38" s="8">
        <v>102776.39</v>
      </c>
    </row>
    <row r="39" spans="1:7" x14ac:dyDescent="0.25">
      <c r="A39" s="26" t="s">
        <v>16</v>
      </c>
      <c r="B39" s="6">
        <v>9</v>
      </c>
      <c r="C39" s="6">
        <v>1</v>
      </c>
      <c r="D39" s="8">
        <v>211220</v>
      </c>
      <c r="E39" s="8">
        <v>131723.9</v>
      </c>
      <c r="F39" s="8">
        <f>SUM(D39-E39)</f>
        <v>79496.100000000006</v>
      </c>
      <c r="G39" s="8">
        <v>20668.990000000002</v>
      </c>
    </row>
    <row r="40" spans="1:7" x14ac:dyDescent="0.25">
      <c r="A40" s="26" t="s">
        <v>14</v>
      </c>
      <c r="B40" s="6">
        <v>442</v>
      </c>
      <c r="C40" s="6">
        <v>14</v>
      </c>
      <c r="D40" s="8">
        <v>23321615</v>
      </c>
      <c r="E40" s="8">
        <v>16150257.050000001</v>
      </c>
      <c r="F40" s="8">
        <f>SUM(D40-E40)</f>
        <v>7171357.9499999993</v>
      </c>
      <c r="G40" s="8">
        <v>2330691.33</v>
      </c>
    </row>
    <row r="41" spans="1:7" x14ac:dyDescent="0.25">
      <c r="A41" s="30" t="s">
        <v>15</v>
      </c>
      <c r="B41" s="30">
        <f t="shared" ref="B41:G41" si="4">SUM(B37:B40)</f>
        <v>653</v>
      </c>
      <c r="C41" s="30">
        <f t="shared" si="4"/>
        <v>83</v>
      </c>
      <c r="D41" s="49">
        <f t="shared" si="4"/>
        <v>27493775</v>
      </c>
      <c r="E41" s="49">
        <f t="shared" si="4"/>
        <v>19002385.600000001</v>
      </c>
      <c r="F41" s="49">
        <f t="shared" si="4"/>
        <v>8491389.3999999985</v>
      </c>
      <c r="G41" s="49">
        <f t="shared" si="4"/>
        <v>2673899.5100000002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6">
        <v>145</v>
      </c>
      <c r="C46" s="6">
        <v>49</v>
      </c>
      <c r="D46" s="8">
        <v>1268388</v>
      </c>
      <c r="E46" s="8">
        <v>902840.8</v>
      </c>
      <c r="F46" s="8">
        <f>SUM(D46-E46)</f>
        <v>365547.19999999995</v>
      </c>
      <c r="G46" s="8">
        <v>95042.27</v>
      </c>
    </row>
    <row r="47" spans="1:7" x14ac:dyDescent="0.25">
      <c r="A47" s="26" t="s">
        <v>13</v>
      </c>
      <c r="B47" s="6">
        <v>56</v>
      </c>
      <c r="C47" s="6">
        <v>18</v>
      </c>
      <c r="D47" s="8">
        <v>265958</v>
      </c>
      <c r="E47" s="8">
        <v>169266.7</v>
      </c>
      <c r="F47" s="8">
        <f>SUM(D47-E47)</f>
        <v>96691.299999999988</v>
      </c>
      <c r="G47" s="8">
        <v>25139.74</v>
      </c>
    </row>
    <row r="48" spans="1:7" x14ac:dyDescent="0.25">
      <c r="A48" s="26" t="s">
        <v>14</v>
      </c>
      <c r="B48" s="6">
        <v>757</v>
      </c>
      <c r="C48" s="6">
        <v>20</v>
      </c>
      <c r="D48" s="8">
        <v>45680417</v>
      </c>
      <c r="E48" s="8">
        <v>31393465.949999999</v>
      </c>
      <c r="F48" s="8">
        <f>SUM(D48-E48)</f>
        <v>14286951.050000001</v>
      </c>
      <c r="G48" s="8">
        <v>4643259.09</v>
      </c>
    </row>
    <row r="49" spans="1:7" x14ac:dyDescent="0.25">
      <c r="A49" s="30" t="s">
        <v>15</v>
      </c>
      <c r="B49" s="30">
        <f t="shared" ref="B49:G49" si="5">SUM(B46:B48)</f>
        <v>958</v>
      </c>
      <c r="C49" s="30">
        <f t="shared" si="5"/>
        <v>87</v>
      </c>
      <c r="D49" s="49">
        <f t="shared" si="5"/>
        <v>47214763</v>
      </c>
      <c r="E49" s="49">
        <f t="shared" si="5"/>
        <v>32465573.449999999</v>
      </c>
      <c r="F49" s="49">
        <f t="shared" si="5"/>
        <v>14749189.550000001</v>
      </c>
      <c r="G49" s="49">
        <f t="shared" si="5"/>
        <v>4763441.0999999996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6">
        <v>4</v>
      </c>
      <c r="C54" s="6">
        <v>1</v>
      </c>
      <c r="D54" s="8">
        <v>234683</v>
      </c>
      <c r="E54" s="8">
        <v>148771.29999999999</v>
      </c>
      <c r="F54" s="8">
        <f>SUM(D54-E54)</f>
        <v>85911.700000000012</v>
      </c>
      <c r="G54" s="8">
        <v>22337.040000000001</v>
      </c>
    </row>
    <row r="55" spans="1:7" x14ac:dyDescent="0.25">
      <c r="A55" s="26" t="s">
        <v>13</v>
      </c>
      <c r="B55" s="6">
        <v>6</v>
      </c>
      <c r="C55" s="6">
        <v>2</v>
      </c>
      <c r="D55" s="8">
        <v>0</v>
      </c>
      <c r="E55" s="8">
        <v>0</v>
      </c>
      <c r="F55" s="8">
        <f>SUM(D55-E55)</f>
        <v>0</v>
      </c>
      <c r="G55" s="8">
        <v>0</v>
      </c>
    </row>
    <row r="56" spans="1:7" x14ac:dyDescent="0.25">
      <c r="A56" s="26" t="s">
        <v>16</v>
      </c>
      <c r="B56" s="6">
        <v>3</v>
      </c>
      <c r="C56" s="6">
        <v>1</v>
      </c>
      <c r="D56" s="8">
        <v>51214</v>
      </c>
      <c r="E56" s="8">
        <v>32159.25</v>
      </c>
      <c r="F56" s="8">
        <f>SUM(D56-E56)</f>
        <v>19054.75</v>
      </c>
      <c r="G56" s="8">
        <v>4954.24</v>
      </c>
    </row>
    <row r="57" spans="1:7" x14ac:dyDescent="0.25">
      <c r="A57" s="30" t="s">
        <v>15</v>
      </c>
      <c r="B57" s="30">
        <f>SUM(B54:B56)</f>
        <v>13</v>
      </c>
      <c r="C57" s="30">
        <f t="shared" ref="C57" si="6">SUM(C54:C56)</f>
        <v>4</v>
      </c>
      <c r="D57" s="49">
        <f>SUM(D54:D56)</f>
        <v>285897</v>
      </c>
      <c r="E57" s="49">
        <f t="shared" ref="E57:F57" si="7">SUM(E54:E56)</f>
        <v>180930.55</v>
      </c>
      <c r="F57" s="49">
        <f t="shared" si="7"/>
        <v>104966.45000000001</v>
      </c>
      <c r="G57" s="30">
        <f t="shared" ref="G57" si="8">SUM(G54:G56)</f>
        <v>27291.279999999999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6">
        <v>9</v>
      </c>
      <c r="C62" s="6">
        <v>3</v>
      </c>
      <c r="D62" s="8">
        <v>32793</v>
      </c>
      <c r="E62" s="8">
        <v>18524.25</v>
      </c>
      <c r="F62" s="8">
        <f>SUM(D62-E62)</f>
        <v>14268.75</v>
      </c>
      <c r="G62" s="8">
        <v>3709.88</v>
      </c>
    </row>
    <row r="63" spans="1:7" x14ac:dyDescent="0.25">
      <c r="A63" s="26" t="s">
        <v>14</v>
      </c>
      <c r="B63" s="6">
        <v>158</v>
      </c>
      <c r="C63" s="6">
        <v>5</v>
      </c>
      <c r="D63" s="8">
        <v>7695175</v>
      </c>
      <c r="E63" s="8">
        <v>5469243.5499999998</v>
      </c>
      <c r="F63" s="8">
        <f>SUM(D63-E63)</f>
        <v>2225931.4500000002</v>
      </c>
      <c r="G63" s="8">
        <v>723427.72</v>
      </c>
    </row>
    <row r="64" spans="1:7" x14ac:dyDescent="0.25">
      <c r="A64" s="30" t="s">
        <v>15</v>
      </c>
      <c r="B64" s="30">
        <f t="shared" ref="B64:G64" si="9">SUM(B62:B63)</f>
        <v>167</v>
      </c>
      <c r="C64" s="30">
        <f t="shared" si="9"/>
        <v>8</v>
      </c>
      <c r="D64" s="49">
        <f t="shared" si="9"/>
        <v>7727968</v>
      </c>
      <c r="E64" s="49">
        <f t="shared" si="9"/>
        <v>5487767.7999999998</v>
      </c>
      <c r="F64" s="49">
        <f t="shared" si="9"/>
        <v>2240200.2000000002</v>
      </c>
      <c r="G64" s="49">
        <f t="shared" si="9"/>
        <v>727137.6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6">
        <v>6</v>
      </c>
      <c r="C69" s="6">
        <v>2</v>
      </c>
      <c r="D69" s="8">
        <v>469927</v>
      </c>
      <c r="E69" s="8">
        <v>338565.6</v>
      </c>
      <c r="F69" s="8">
        <f>SUM(D69-E69)</f>
        <v>131361.40000000002</v>
      </c>
      <c r="G69" s="8">
        <v>34153.96</v>
      </c>
    </row>
    <row r="70" spans="1:7" x14ac:dyDescent="0.25">
      <c r="A70" s="26" t="s">
        <v>13</v>
      </c>
      <c r="B70" s="6">
        <v>3</v>
      </c>
      <c r="C70" s="6">
        <v>1</v>
      </c>
      <c r="D70" s="8">
        <v>34450</v>
      </c>
      <c r="E70" s="8">
        <v>22543.3</v>
      </c>
      <c r="F70" s="8">
        <f>SUM(D70-E70)</f>
        <v>11906.7</v>
      </c>
      <c r="G70" s="8">
        <v>3095.74</v>
      </c>
    </row>
    <row r="71" spans="1:7" x14ac:dyDescent="0.25">
      <c r="A71" s="26" t="s">
        <v>14</v>
      </c>
      <c r="B71" s="6">
        <v>20</v>
      </c>
      <c r="C71" s="6">
        <v>1</v>
      </c>
      <c r="D71" s="8">
        <v>1526417</v>
      </c>
      <c r="E71" s="8">
        <v>1137853.2</v>
      </c>
      <c r="F71" s="8">
        <f>SUM(D71-E71)</f>
        <v>388563.80000000005</v>
      </c>
      <c r="G71" s="8">
        <v>126283.24</v>
      </c>
    </row>
    <row r="72" spans="1:7" x14ac:dyDescent="0.25">
      <c r="A72" s="30" t="s">
        <v>15</v>
      </c>
      <c r="B72" s="30">
        <f t="shared" ref="B72:G72" si="10">SUM(B69:B71)</f>
        <v>29</v>
      </c>
      <c r="C72" s="30">
        <f t="shared" si="10"/>
        <v>4</v>
      </c>
      <c r="D72" s="49">
        <f t="shared" si="10"/>
        <v>2030794</v>
      </c>
      <c r="E72" s="49">
        <f t="shared" si="10"/>
        <v>1498962.0999999999</v>
      </c>
      <c r="F72" s="49">
        <f t="shared" si="10"/>
        <v>531831.90000000014</v>
      </c>
      <c r="G72" s="49">
        <f t="shared" si="10"/>
        <v>163532.94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6">
        <v>41</v>
      </c>
      <c r="C77" s="6">
        <v>14</v>
      </c>
      <c r="D77" s="8">
        <v>934426</v>
      </c>
      <c r="E77" s="8">
        <v>641754.4</v>
      </c>
      <c r="F77" s="8">
        <f>SUM(D77-E77)</f>
        <v>292671.59999999998</v>
      </c>
      <c r="G77" s="8">
        <v>76094.62</v>
      </c>
    </row>
    <row r="78" spans="1:7" x14ac:dyDescent="0.25">
      <c r="A78" s="26" t="s">
        <v>13</v>
      </c>
      <c r="B78" s="6">
        <v>18</v>
      </c>
      <c r="C78" s="6">
        <v>6</v>
      </c>
      <c r="D78" s="8">
        <v>516253</v>
      </c>
      <c r="E78" s="8">
        <v>374218.9</v>
      </c>
      <c r="F78" s="8">
        <f>SUM(D78-E78)</f>
        <v>142034.09999999998</v>
      </c>
      <c r="G78" s="8">
        <v>36928.870000000003</v>
      </c>
    </row>
    <row r="79" spans="1:7" x14ac:dyDescent="0.25">
      <c r="A79" s="26" t="s">
        <v>14</v>
      </c>
      <c r="B79" s="6">
        <v>138</v>
      </c>
      <c r="C79" s="6">
        <v>4</v>
      </c>
      <c r="D79" s="8">
        <v>11021579</v>
      </c>
      <c r="E79" s="8">
        <v>7965591.4500000002</v>
      </c>
      <c r="F79" s="8">
        <f>SUM(D79-E79)</f>
        <v>3055987.55</v>
      </c>
      <c r="G79" s="8">
        <v>993195.95</v>
      </c>
    </row>
    <row r="80" spans="1:7" x14ac:dyDescent="0.25">
      <c r="A80" s="30" t="s">
        <v>15</v>
      </c>
      <c r="B80" s="30">
        <f t="shared" ref="B80:G80" si="11">SUM(B77:B79)</f>
        <v>197</v>
      </c>
      <c r="C80" s="30">
        <f t="shared" si="11"/>
        <v>24</v>
      </c>
      <c r="D80" s="49">
        <f t="shared" si="11"/>
        <v>12472258</v>
      </c>
      <c r="E80" s="49">
        <f t="shared" si="11"/>
        <v>8981564.75</v>
      </c>
      <c r="F80" s="49">
        <f t="shared" si="11"/>
        <v>3490693.25</v>
      </c>
      <c r="G80" s="49">
        <f t="shared" si="11"/>
        <v>1106219.44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3">
        <v>592</v>
      </c>
      <c r="C85" s="3">
        <v>201</v>
      </c>
      <c r="D85" s="1">
        <v>16392651.25</v>
      </c>
      <c r="E85" s="1">
        <v>11025029.1</v>
      </c>
      <c r="F85" s="1">
        <f>SUM(D85-E85)</f>
        <v>5367622.1500000004</v>
      </c>
      <c r="G85" s="1">
        <v>1395581.76</v>
      </c>
    </row>
    <row r="86" spans="1:7" x14ac:dyDescent="0.25">
      <c r="A86" s="26" t="s">
        <v>13</v>
      </c>
      <c r="B86" s="3">
        <v>400</v>
      </c>
      <c r="C86" s="3">
        <v>141</v>
      </c>
      <c r="D86" s="1">
        <v>8626456</v>
      </c>
      <c r="E86" s="1">
        <v>5940131.2999999998</v>
      </c>
      <c r="F86" s="1">
        <f>SUM(D86-E86)</f>
        <v>2686324.7</v>
      </c>
      <c r="G86" s="1">
        <v>698444.42</v>
      </c>
    </row>
    <row r="87" spans="1:7" x14ac:dyDescent="0.25">
      <c r="A87" s="26" t="s">
        <v>16</v>
      </c>
      <c r="B87" s="3">
        <v>0</v>
      </c>
      <c r="C87" s="3">
        <v>0</v>
      </c>
      <c r="D87" s="1">
        <v>0</v>
      </c>
      <c r="E87" s="1">
        <v>0</v>
      </c>
      <c r="F87" s="1">
        <f>SUM(D87-E87)</f>
        <v>0</v>
      </c>
      <c r="G87" s="1">
        <v>0</v>
      </c>
    </row>
    <row r="88" spans="1:7" x14ac:dyDescent="0.25">
      <c r="A88" s="26" t="s">
        <v>17</v>
      </c>
      <c r="B88" s="3">
        <v>513</v>
      </c>
      <c r="C88" s="3">
        <v>5</v>
      </c>
      <c r="D88" s="1">
        <v>24634655</v>
      </c>
      <c r="E88" s="1">
        <v>17759889.300000001</v>
      </c>
      <c r="F88" s="1">
        <f>SUM(D88-E88)</f>
        <v>6874765.6999999993</v>
      </c>
      <c r="G88" s="1">
        <v>1237457.83</v>
      </c>
    </row>
    <row r="89" spans="1:7" x14ac:dyDescent="0.25">
      <c r="A89" s="26" t="s">
        <v>14</v>
      </c>
      <c r="B89" s="6">
        <v>226</v>
      </c>
      <c r="C89" s="6">
        <v>5</v>
      </c>
      <c r="D89" s="8">
        <v>16046464</v>
      </c>
      <c r="E89" s="8">
        <v>11352369.65</v>
      </c>
      <c r="F89" s="8">
        <f>SUM(D89-E89)</f>
        <v>4694094.3499999996</v>
      </c>
      <c r="G89" s="8">
        <v>1525580.66</v>
      </c>
    </row>
    <row r="90" spans="1:7" x14ac:dyDescent="0.25">
      <c r="A90" s="30" t="s">
        <v>15</v>
      </c>
      <c r="B90" s="30">
        <f t="shared" ref="B90:G90" si="12">SUM(B85:B89)</f>
        <v>1731</v>
      </c>
      <c r="C90" s="30">
        <f t="shared" si="12"/>
        <v>352</v>
      </c>
      <c r="D90" s="49">
        <f t="shared" si="12"/>
        <v>65700226.25</v>
      </c>
      <c r="E90" s="49">
        <f t="shared" si="12"/>
        <v>46077419.350000001</v>
      </c>
      <c r="F90" s="49">
        <f t="shared" si="12"/>
        <v>19622806.899999999</v>
      </c>
      <c r="G90" s="49">
        <f t="shared" si="12"/>
        <v>4857064.67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6">
        <v>22</v>
      </c>
      <c r="C95" s="6">
        <v>8</v>
      </c>
      <c r="D95" s="8">
        <v>368444</v>
      </c>
      <c r="E95" s="8">
        <v>238679.95</v>
      </c>
      <c r="F95" s="8">
        <f>SUM(D95-E95)</f>
        <v>129764.04999999999</v>
      </c>
      <c r="G95" s="8">
        <v>33738.65</v>
      </c>
    </row>
    <row r="96" spans="1:7" x14ac:dyDescent="0.25">
      <c r="A96" s="26" t="s">
        <v>13</v>
      </c>
      <c r="B96" s="6">
        <v>6</v>
      </c>
      <c r="C96" s="6">
        <v>2</v>
      </c>
      <c r="D96" s="8">
        <v>262225</v>
      </c>
      <c r="E96" s="8">
        <v>168791.35</v>
      </c>
      <c r="F96" s="8">
        <f>SUM(D96-E96)</f>
        <v>93433.65</v>
      </c>
      <c r="G96" s="8">
        <v>24292.75</v>
      </c>
    </row>
    <row r="97" spans="1:7" x14ac:dyDescent="0.25">
      <c r="A97" s="26" t="s">
        <v>14</v>
      </c>
      <c r="B97" s="6">
        <v>116</v>
      </c>
      <c r="C97" s="6">
        <v>3</v>
      </c>
      <c r="D97" s="8">
        <v>6869173</v>
      </c>
      <c r="E97" s="8">
        <v>5006935.4000000004</v>
      </c>
      <c r="F97" s="8">
        <f>SUM(D97-E97)</f>
        <v>1862237.5999999996</v>
      </c>
      <c r="G97" s="8">
        <v>605227.22</v>
      </c>
    </row>
    <row r="98" spans="1:7" x14ac:dyDescent="0.25">
      <c r="A98" s="30" t="s">
        <v>15</v>
      </c>
      <c r="B98" s="30">
        <f t="shared" ref="B98:G98" si="13">SUM(B95:B97)</f>
        <v>144</v>
      </c>
      <c r="C98" s="30">
        <f t="shared" si="13"/>
        <v>13</v>
      </c>
      <c r="D98" s="49">
        <f t="shared" si="13"/>
        <v>7499842</v>
      </c>
      <c r="E98" s="49">
        <f t="shared" si="13"/>
        <v>5414406.7000000002</v>
      </c>
      <c r="F98" s="49">
        <f t="shared" si="13"/>
        <v>2085435.2999999996</v>
      </c>
      <c r="G98" s="49">
        <f t="shared" si="13"/>
        <v>663258.62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6">
        <v>134</v>
      </c>
      <c r="C103" s="6">
        <v>47</v>
      </c>
      <c r="D103" s="8">
        <v>1729583</v>
      </c>
      <c r="E103" s="8">
        <v>1178297.05</v>
      </c>
      <c r="F103" s="8">
        <f>SUM(D103-E103)</f>
        <v>551285.94999999995</v>
      </c>
      <c r="G103" s="8">
        <v>143334.35</v>
      </c>
    </row>
    <row r="104" spans="1:7" x14ac:dyDescent="0.25">
      <c r="A104" s="26" t="s">
        <v>13</v>
      </c>
      <c r="B104" s="6">
        <v>49</v>
      </c>
      <c r="C104" s="6">
        <v>18</v>
      </c>
      <c r="D104" s="8">
        <v>433361</v>
      </c>
      <c r="E104" s="8">
        <v>293147.40000000002</v>
      </c>
      <c r="F104" s="8">
        <f>SUM(D104-E104)</f>
        <v>140213.59999999998</v>
      </c>
      <c r="G104" s="8">
        <v>36455.54</v>
      </c>
    </row>
    <row r="105" spans="1:7" x14ac:dyDescent="0.25">
      <c r="A105" s="26" t="s">
        <v>16</v>
      </c>
      <c r="B105" s="6">
        <v>5</v>
      </c>
      <c r="C105" s="6">
        <v>1</v>
      </c>
      <c r="D105" s="8">
        <v>111850</v>
      </c>
      <c r="E105" s="8">
        <v>74377.55</v>
      </c>
      <c r="F105" s="8">
        <f>SUM(D105-E105)</f>
        <v>37472.449999999997</v>
      </c>
      <c r="G105" s="8">
        <v>9742.84</v>
      </c>
    </row>
    <row r="106" spans="1:7" x14ac:dyDescent="0.25">
      <c r="A106" s="26" t="s">
        <v>17</v>
      </c>
      <c r="B106" s="6">
        <v>49</v>
      </c>
      <c r="C106" s="6">
        <v>1</v>
      </c>
      <c r="D106" s="8">
        <v>1314417</v>
      </c>
      <c r="E106" s="8">
        <v>985930.55</v>
      </c>
      <c r="F106" s="8">
        <f>SUM(D106-E106)</f>
        <v>328486.44999999995</v>
      </c>
      <c r="G106" s="8">
        <v>59127.56</v>
      </c>
    </row>
    <row r="107" spans="1:7" x14ac:dyDescent="0.25">
      <c r="A107" s="26" t="s">
        <v>14</v>
      </c>
      <c r="B107" s="6">
        <v>532</v>
      </c>
      <c r="C107" s="6">
        <v>13</v>
      </c>
      <c r="D107" s="8">
        <v>26490090</v>
      </c>
      <c r="E107" s="8">
        <v>19060996.050000001</v>
      </c>
      <c r="F107" s="8">
        <f>SUM(D107-E107)</f>
        <v>7429093.9499999993</v>
      </c>
      <c r="G107" s="8">
        <v>2414455.5299999998</v>
      </c>
    </row>
    <row r="108" spans="1:7" x14ac:dyDescent="0.25">
      <c r="A108" s="30" t="s">
        <v>15</v>
      </c>
      <c r="B108" s="30">
        <f t="shared" ref="B108:G108" si="14">SUM(B103:B107)</f>
        <v>769</v>
      </c>
      <c r="C108" s="30">
        <f t="shared" si="14"/>
        <v>80</v>
      </c>
      <c r="D108" s="49">
        <f t="shared" si="14"/>
        <v>30079301</v>
      </c>
      <c r="E108" s="49">
        <f t="shared" si="14"/>
        <v>21592748.600000001</v>
      </c>
      <c r="F108" s="49">
        <f t="shared" si="14"/>
        <v>8486552.3999999985</v>
      </c>
      <c r="G108" s="49">
        <f t="shared" si="14"/>
        <v>2663115.8199999998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6">
        <v>16</v>
      </c>
      <c r="C113" s="6">
        <v>6</v>
      </c>
      <c r="D113" s="8">
        <v>181889</v>
      </c>
      <c r="E113" s="8">
        <v>127313.15</v>
      </c>
      <c r="F113" s="8">
        <f>SUM(D113-E113)</f>
        <v>54575.850000000006</v>
      </c>
      <c r="G113" s="8">
        <v>14189.72</v>
      </c>
    </row>
    <row r="114" spans="1:7" x14ac:dyDescent="0.25">
      <c r="A114" s="26" t="s">
        <v>14</v>
      </c>
      <c r="B114" s="6">
        <v>203</v>
      </c>
      <c r="C114" s="6">
        <v>7</v>
      </c>
      <c r="D114" s="8">
        <v>8039970</v>
      </c>
      <c r="E114" s="8">
        <v>5552631.4500000002</v>
      </c>
      <c r="F114" s="8">
        <f>SUM(D114-E114)</f>
        <v>2487338.5499999998</v>
      </c>
      <c r="G114" s="8">
        <v>808385.03</v>
      </c>
    </row>
    <row r="115" spans="1:7" x14ac:dyDescent="0.25">
      <c r="A115" s="30" t="s">
        <v>15</v>
      </c>
      <c r="B115" s="30">
        <f t="shared" ref="B115:G115" si="15">SUM(B113:B114)</f>
        <v>219</v>
      </c>
      <c r="C115" s="30">
        <f t="shared" si="15"/>
        <v>13</v>
      </c>
      <c r="D115" s="49">
        <f t="shared" si="15"/>
        <v>8221859</v>
      </c>
      <c r="E115" s="49">
        <f t="shared" si="15"/>
        <v>5679944.6000000006</v>
      </c>
      <c r="F115" s="49">
        <f t="shared" si="15"/>
        <v>2541914.4</v>
      </c>
      <c r="G115" s="49">
        <f t="shared" si="15"/>
        <v>822574.75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6">
        <v>503</v>
      </c>
      <c r="C121" s="6">
        <v>178</v>
      </c>
      <c r="D121" s="8">
        <v>5092668</v>
      </c>
      <c r="E121" s="8">
        <v>3517940.9</v>
      </c>
      <c r="F121" s="8">
        <f>SUM(D121-E121)</f>
        <v>1574727.1</v>
      </c>
      <c r="G121" s="8">
        <v>409429.05</v>
      </c>
    </row>
    <row r="122" spans="1:7" x14ac:dyDescent="0.25">
      <c r="A122" s="26" t="s">
        <v>13</v>
      </c>
      <c r="B122" s="6">
        <v>191</v>
      </c>
      <c r="C122" s="6">
        <v>71</v>
      </c>
      <c r="D122" s="8">
        <v>2756213.5</v>
      </c>
      <c r="E122" s="8">
        <v>1888863.65</v>
      </c>
      <c r="F122" s="8">
        <f>SUM(D122-E122)</f>
        <v>867349.85000000009</v>
      </c>
      <c r="G122" s="8">
        <v>225510.96</v>
      </c>
    </row>
    <row r="123" spans="1:7" x14ac:dyDescent="0.25">
      <c r="A123" s="26" t="s">
        <v>14</v>
      </c>
      <c r="B123" s="6">
        <v>127</v>
      </c>
      <c r="C123" s="6">
        <v>4</v>
      </c>
      <c r="D123" s="8">
        <v>3764330.25</v>
      </c>
      <c r="E123" s="8">
        <v>2712404.7</v>
      </c>
      <c r="F123" s="8">
        <f>SUM(D123-E123)</f>
        <v>1051925.5499999998</v>
      </c>
      <c r="G123" s="8">
        <v>341875.8</v>
      </c>
    </row>
    <row r="124" spans="1:7" x14ac:dyDescent="0.25">
      <c r="A124" s="30" t="s">
        <v>15</v>
      </c>
      <c r="B124" s="30">
        <f t="shared" ref="B124:G124" si="16">SUM(B121:B123)</f>
        <v>821</v>
      </c>
      <c r="C124" s="30">
        <f t="shared" si="16"/>
        <v>253</v>
      </c>
      <c r="D124" s="49">
        <f t="shared" si="16"/>
        <v>11613211.75</v>
      </c>
      <c r="E124" s="49">
        <f t="shared" si="16"/>
        <v>8119209.25</v>
      </c>
      <c r="F124" s="49">
        <f t="shared" si="16"/>
        <v>3494002.5</v>
      </c>
      <c r="G124" s="49">
        <f t="shared" si="16"/>
        <v>976815.81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6">
        <v>42</v>
      </c>
      <c r="C129" s="6">
        <v>15</v>
      </c>
      <c r="D129" s="8">
        <v>841801</v>
      </c>
      <c r="E129" s="8">
        <v>531315.44999999995</v>
      </c>
      <c r="F129" s="8">
        <f>SUM(D129-E129)</f>
        <v>310485.55000000005</v>
      </c>
      <c r="G129" s="8">
        <v>80726.240000000005</v>
      </c>
    </row>
    <row r="130" spans="1:7" x14ac:dyDescent="0.25">
      <c r="A130" s="26" t="s">
        <v>13</v>
      </c>
      <c r="B130" s="6">
        <v>27</v>
      </c>
      <c r="C130" s="6">
        <v>10</v>
      </c>
      <c r="D130" s="8">
        <v>751893</v>
      </c>
      <c r="E130" s="8">
        <v>491362.5</v>
      </c>
      <c r="F130" s="8">
        <f>SUM(D130-E130)</f>
        <v>260530.5</v>
      </c>
      <c r="G130" s="8">
        <v>67737.929999999993</v>
      </c>
    </row>
    <row r="131" spans="1:7" x14ac:dyDescent="0.25">
      <c r="A131" s="26" t="s">
        <v>14</v>
      </c>
      <c r="B131" s="6">
        <v>45</v>
      </c>
      <c r="C131" s="6">
        <v>1</v>
      </c>
      <c r="D131" s="8">
        <v>3433783</v>
      </c>
      <c r="E131" s="8">
        <v>2368672.0499999998</v>
      </c>
      <c r="F131" s="8">
        <f>SUM(D131-E131)</f>
        <v>1065110.9500000002</v>
      </c>
      <c r="G131" s="8">
        <v>346161.06</v>
      </c>
    </row>
    <row r="132" spans="1:7" x14ac:dyDescent="0.25">
      <c r="A132" s="30" t="s">
        <v>15</v>
      </c>
      <c r="B132" s="30">
        <f t="shared" ref="B132:G132" si="17">SUM(B129:B131)</f>
        <v>114</v>
      </c>
      <c r="C132" s="30">
        <f t="shared" si="17"/>
        <v>26</v>
      </c>
      <c r="D132" s="49">
        <f t="shared" si="17"/>
        <v>5027477</v>
      </c>
      <c r="E132" s="49">
        <f t="shared" si="17"/>
        <v>3391350</v>
      </c>
      <c r="F132" s="49">
        <f t="shared" si="17"/>
        <v>1636127.0000000002</v>
      </c>
      <c r="G132" s="49">
        <f t="shared" si="17"/>
        <v>494625.23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6">
        <v>38</v>
      </c>
      <c r="C137" s="6">
        <v>13</v>
      </c>
      <c r="D137" s="8">
        <v>792001</v>
      </c>
      <c r="E137" s="8">
        <v>519565.95</v>
      </c>
      <c r="F137" s="8">
        <f>SUM(D137-E137)</f>
        <v>272435.05</v>
      </c>
      <c r="G137" s="8">
        <v>70833.11</v>
      </c>
    </row>
    <row r="138" spans="1:7" x14ac:dyDescent="0.25">
      <c r="A138" s="26" t="s">
        <v>13</v>
      </c>
      <c r="B138" s="6">
        <v>14</v>
      </c>
      <c r="C138" s="6">
        <v>5</v>
      </c>
      <c r="D138" s="8">
        <v>396945</v>
      </c>
      <c r="E138" s="8">
        <v>257211.5</v>
      </c>
      <c r="F138" s="8">
        <f>SUM(D138-E138)</f>
        <v>139733.5</v>
      </c>
      <c r="G138" s="8">
        <v>36330.71</v>
      </c>
    </row>
    <row r="139" spans="1:7" x14ac:dyDescent="0.25">
      <c r="A139" s="26" t="s">
        <v>14</v>
      </c>
      <c r="B139" s="6">
        <v>108</v>
      </c>
      <c r="C139" s="6">
        <v>4</v>
      </c>
      <c r="D139" s="8">
        <v>5470388</v>
      </c>
      <c r="E139" s="8">
        <v>3899576.4</v>
      </c>
      <c r="F139" s="8">
        <f>SUM(D139-E139)</f>
        <v>1570811.6</v>
      </c>
      <c r="G139" s="8">
        <v>510513.77</v>
      </c>
    </row>
    <row r="140" spans="1:7" x14ac:dyDescent="0.25">
      <c r="A140" s="30" t="s">
        <v>15</v>
      </c>
      <c r="B140" s="30">
        <f t="shared" ref="B140:G140" si="18">SUM(B137:B139)</f>
        <v>160</v>
      </c>
      <c r="C140" s="30">
        <f t="shared" si="18"/>
        <v>22</v>
      </c>
      <c r="D140" s="49">
        <f t="shared" si="18"/>
        <v>6659334</v>
      </c>
      <c r="E140" s="49">
        <f t="shared" si="18"/>
        <v>4676353.8499999996</v>
      </c>
      <c r="F140" s="49">
        <f t="shared" si="18"/>
        <v>1982980.1500000001</v>
      </c>
      <c r="G140" s="49">
        <f t="shared" si="18"/>
        <v>617677.59000000008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6">
        <v>3</v>
      </c>
      <c r="C145" s="6">
        <v>1</v>
      </c>
      <c r="D145" s="8">
        <v>74674</v>
      </c>
      <c r="E145" s="8">
        <v>56383</v>
      </c>
      <c r="F145" s="8">
        <f>SUM(D145-E145)</f>
        <v>18291</v>
      </c>
      <c r="G145" s="8">
        <v>4755.66</v>
      </c>
    </row>
    <row r="146" spans="1:7" x14ac:dyDescent="0.25">
      <c r="A146" s="26" t="s">
        <v>14</v>
      </c>
      <c r="B146" s="6">
        <v>75</v>
      </c>
      <c r="C146" s="6">
        <v>2</v>
      </c>
      <c r="D146" s="8">
        <v>2927081</v>
      </c>
      <c r="E146" s="8">
        <v>2102823.4</v>
      </c>
      <c r="F146" s="8">
        <f>SUM(D146-E146)</f>
        <v>824257.60000000009</v>
      </c>
      <c r="G146" s="8">
        <v>267883.71999999997</v>
      </c>
    </row>
    <row r="147" spans="1:7" x14ac:dyDescent="0.25">
      <c r="A147" s="30" t="s">
        <v>15</v>
      </c>
      <c r="B147" s="30">
        <f t="shared" ref="B147:G147" si="19">SUM(B145:B146)</f>
        <v>78</v>
      </c>
      <c r="C147" s="30">
        <f t="shared" si="19"/>
        <v>3</v>
      </c>
      <c r="D147" s="49">
        <f t="shared" si="19"/>
        <v>3001755</v>
      </c>
      <c r="E147" s="49">
        <f t="shared" si="19"/>
        <v>2159206.3999999999</v>
      </c>
      <c r="F147" s="49">
        <f t="shared" si="19"/>
        <v>842548.60000000009</v>
      </c>
      <c r="G147" s="49">
        <f t="shared" si="19"/>
        <v>272639.37999999995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6">
        <v>69</v>
      </c>
      <c r="C152" s="6">
        <v>23</v>
      </c>
      <c r="D152" s="8">
        <v>1455641</v>
      </c>
      <c r="E152" s="8">
        <v>994159.5</v>
      </c>
      <c r="F152" s="8">
        <f>SUM(D152-E152)</f>
        <v>461481.5</v>
      </c>
      <c r="G152" s="8">
        <v>119985.19</v>
      </c>
    </row>
    <row r="153" spans="1:7" x14ac:dyDescent="0.25">
      <c r="A153" s="26" t="s">
        <v>13</v>
      </c>
      <c r="B153" s="6">
        <v>90</v>
      </c>
      <c r="C153" s="6">
        <v>31</v>
      </c>
      <c r="D153" s="8">
        <v>2082546</v>
      </c>
      <c r="E153" s="8">
        <v>1415161.3</v>
      </c>
      <c r="F153" s="8">
        <f>SUM(D153-E153)</f>
        <v>667384.69999999995</v>
      </c>
      <c r="G153" s="8">
        <v>173520.02</v>
      </c>
    </row>
    <row r="154" spans="1:7" x14ac:dyDescent="0.25">
      <c r="A154" s="26" t="s">
        <v>17</v>
      </c>
      <c r="B154" s="6">
        <v>176</v>
      </c>
      <c r="C154" s="6">
        <v>2</v>
      </c>
      <c r="D154" s="8">
        <v>7216795</v>
      </c>
      <c r="E154" s="8">
        <v>5179853.0999999996</v>
      </c>
      <c r="F154" s="8">
        <f>SUM(D154-E154)</f>
        <v>2036941.9000000004</v>
      </c>
      <c r="G154" s="8">
        <v>366649.54</v>
      </c>
    </row>
    <row r="155" spans="1:7" x14ac:dyDescent="0.25">
      <c r="A155" s="26" t="s">
        <v>14</v>
      </c>
      <c r="B155" s="6">
        <v>89</v>
      </c>
      <c r="C155" s="6">
        <v>2</v>
      </c>
      <c r="D155" s="8">
        <v>5638098</v>
      </c>
      <c r="E155" s="8">
        <v>3930221.6</v>
      </c>
      <c r="F155" s="8">
        <f>SUM(D155-E155)</f>
        <v>1707876.4</v>
      </c>
      <c r="G155" s="8">
        <v>555059.82999999996</v>
      </c>
    </row>
    <row r="156" spans="1:7" x14ac:dyDescent="0.25">
      <c r="A156" s="30" t="s">
        <v>15</v>
      </c>
      <c r="B156" s="30">
        <f t="shared" ref="B156:G156" si="20">SUM(B152:B155)</f>
        <v>424</v>
      </c>
      <c r="C156" s="30">
        <f t="shared" si="20"/>
        <v>58</v>
      </c>
      <c r="D156" s="49">
        <f t="shared" si="20"/>
        <v>16393080</v>
      </c>
      <c r="E156" s="49">
        <f t="shared" si="20"/>
        <v>11519395.5</v>
      </c>
      <c r="F156" s="49">
        <f t="shared" si="20"/>
        <v>4873684.5</v>
      </c>
      <c r="G156" s="49">
        <f t="shared" si="20"/>
        <v>1215214.58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" thickTop="1" x14ac:dyDescent="0.25">
      <c r="A161" s="26" t="s">
        <v>12</v>
      </c>
      <c r="B161" s="6">
        <v>33</v>
      </c>
      <c r="C161" s="6">
        <v>11</v>
      </c>
      <c r="D161" s="8">
        <v>833487</v>
      </c>
      <c r="E161" s="8">
        <v>557414.19999999995</v>
      </c>
      <c r="F161" s="8">
        <f>SUM(D161-E161)</f>
        <v>276072.80000000005</v>
      </c>
      <c r="G161" s="8">
        <v>71778.929999999993</v>
      </c>
    </row>
    <row r="162" spans="1:7" x14ac:dyDescent="0.25">
      <c r="A162" s="26" t="s">
        <v>13</v>
      </c>
      <c r="B162" s="6">
        <v>28</v>
      </c>
      <c r="C162" s="6">
        <v>10</v>
      </c>
      <c r="D162" s="8">
        <v>872623</v>
      </c>
      <c r="E162" s="8">
        <v>621138.80000000005</v>
      </c>
      <c r="F162" s="8">
        <f>SUM(D162-E162)</f>
        <v>251484.19999999995</v>
      </c>
      <c r="G162" s="8">
        <v>65385.89</v>
      </c>
    </row>
    <row r="163" spans="1:7" x14ac:dyDescent="0.25">
      <c r="A163" s="26" t="s">
        <v>17</v>
      </c>
      <c r="B163" s="6">
        <v>134</v>
      </c>
      <c r="C163" s="6">
        <v>2</v>
      </c>
      <c r="D163" s="8">
        <v>4908182</v>
      </c>
      <c r="E163" s="8">
        <v>3525242.35</v>
      </c>
      <c r="F163" s="8">
        <f>SUM(D163-E163)</f>
        <v>1382939.65</v>
      </c>
      <c r="G163" s="8">
        <v>248929.14</v>
      </c>
    </row>
    <row r="164" spans="1:7" x14ac:dyDescent="0.25">
      <c r="A164" s="26" t="s">
        <v>14</v>
      </c>
      <c r="B164" s="6">
        <v>81</v>
      </c>
      <c r="C164" s="6">
        <v>2</v>
      </c>
      <c r="D164" s="8">
        <v>4641459</v>
      </c>
      <c r="E164" s="8">
        <v>3285419.25</v>
      </c>
      <c r="F164" s="8">
        <f>SUM(D164-E164)</f>
        <v>1356039.75</v>
      </c>
      <c r="G164" s="8">
        <v>440712.92</v>
      </c>
    </row>
    <row r="165" spans="1:7" x14ac:dyDescent="0.25">
      <c r="A165" s="30" t="s">
        <v>15</v>
      </c>
      <c r="B165" s="30">
        <f t="shared" ref="B165:G165" si="21">SUM(B161:B164)</f>
        <v>276</v>
      </c>
      <c r="C165" s="30">
        <f t="shared" si="21"/>
        <v>25</v>
      </c>
      <c r="D165" s="49">
        <f t="shared" si="21"/>
        <v>11255751</v>
      </c>
      <c r="E165" s="49">
        <f t="shared" si="21"/>
        <v>7989214.5999999996</v>
      </c>
      <c r="F165" s="49">
        <f t="shared" si="21"/>
        <v>3266536.4</v>
      </c>
      <c r="G165" s="49">
        <f t="shared" si="21"/>
        <v>826806.88</v>
      </c>
    </row>
    <row r="166" spans="1:7" x14ac:dyDescent="0.25">
      <c r="A166" s="32"/>
      <c r="B166" s="32"/>
      <c r="C166" s="32"/>
      <c r="D166" s="51"/>
      <c r="E166" s="51"/>
      <c r="F166" s="51"/>
      <c r="G166" s="51"/>
    </row>
    <row r="167" spans="1:7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" thickTop="1" x14ac:dyDescent="0.25">
      <c r="A170" s="26" t="s">
        <v>12</v>
      </c>
      <c r="B170" s="6">
        <v>6</v>
      </c>
      <c r="C170" s="6">
        <v>2</v>
      </c>
      <c r="D170" s="8">
        <v>122399</v>
      </c>
      <c r="E170" s="8">
        <v>86594.9</v>
      </c>
      <c r="F170" s="8">
        <f>SUM(D170-E170)</f>
        <v>35804.100000000006</v>
      </c>
      <c r="G170" s="8">
        <v>9309.07</v>
      </c>
    </row>
    <row r="171" spans="1:7" x14ac:dyDescent="0.25">
      <c r="A171" s="26" t="s">
        <v>14</v>
      </c>
      <c r="B171" s="6">
        <v>466</v>
      </c>
      <c r="C171" s="6">
        <v>10</v>
      </c>
      <c r="D171" s="8">
        <v>31827055</v>
      </c>
      <c r="E171" s="8">
        <v>22963913.5</v>
      </c>
      <c r="F171" s="8">
        <f>SUM(D171-E171)</f>
        <v>8863141.5</v>
      </c>
      <c r="G171" s="8">
        <v>2880520.99</v>
      </c>
    </row>
    <row r="172" spans="1:7" x14ac:dyDescent="0.25">
      <c r="A172" s="30" t="s">
        <v>15</v>
      </c>
      <c r="B172" s="30">
        <f t="shared" ref="B172:G172" si="22">SUM(B170:B171)</f>
        <v>472</v>
      </c>
      <c r="C172" s="30">
        <f t="shared" si="22"/>
        <v>12</v>
      </c>
      <c r="D172" s="49">
        <f t="shared" si="22"/>
        <v>31949454</v>
      </c>
      <c r="E172" s="49">
        <f t="shared" si="22"/>
        <v>23050508.399999999</v>
      </c>
      <c r="F172" s="49">
        <f t="shared" si="22"/>
        <v>8898945.5999999996</v>
      </c>
      <c r="G172" s="49">
        <f t="shared" si="22"/>
        <v>2889830.06</v>
      </c>
    </row>
    <row r="173" spans="1:7" x14ac:dyDescent="0.25">
      <c r="A173" s="32"/>
      <c r="B173" s="32"/>
      <c r="C173" s="32"/>
      <c r="D173" s="51"/>
      <c r="E173" s="51"/>
      <c r="F173" s="51"/>
      <c r="G173" s="51"/>
    </row>
    <row r="174" spans="1:7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" thickTop="1" x14ac:dyDescent="0.25">
      <c r="A177" s="26" t="s">
        <v>12</v>
      </c>
      <c r="B177" s="6">
        <v>26</v>
      </c>
      <c r="C177" s="6">
        <v>9</v>
      </c>
      <c r="D177" s="8">
        <v>339814</v>
      </c>
      <c r="E177" s="8">
        <v>244211.7</v>
      </c>
      <c r="F177" s="8">
        <f>SUM(D177-E177)</f>
        <v>95602.299999999988</v>
      </c>
      <c r="G177" s="8">
        <v>24856.6</v>
      </c>
    </row>
    <row r="178" spans="1:7" x14ac:dyDescent="0.25">
      <c r="A178" s="26" t="s">
        <v>13</v>
      </c>
      <c r="B178" s="6">
        <v>9</v>
      </c>
      <c r="C178" s="6">
        <v>3</v>
      </c>
      <c r="D178" s="8">
        <v>212171</v>
      </c>
      <c r="E178" s="8">
        <v>144138.85</v>
      </c>
      <c r="F178" s="8">
        <f>SUM(D178-E178)</f>
        <v>68032.149999999994</v>
      </c>
      <c r="G178" s="8">
        <v>17688.36</v>
      </c>
    </row>
    <row r="179" spans="1:7" x14ac:dyDescent="0.25">
      <c r="A179" s="26" t="s">
        <v>14</v>
      </c>
      <c r="B179" s="6">
        <v>288</v>
      </c>
      <c r="C179" s="6">
        <v>7</v>
      </c>
      <c r="D179" s="8">
        <v>16344291</v>
      </c>
      <c r="E179" s="8">
        <v>11960629.800000001</v>
      </c>
      <c r="F179" s="8">
        <f>SUM(D179-E179)</f>
        <v>4383661.1999999993</v>
      </c>
      <c r="G179" s="8">
        <v>1424689.89</v>
      </c>
    </row>
    <row r="180" spans="1:7" x14ac:dyDescent="0.25">
      <c r="A180" s="30" t="s">
        <v>15</v>
      </c>
      <c r="B180" s="30">
        <f t="shared" ref="B180:G180" si="23">SUM(B177:B179)</f>
        <v>323</v>
      </c>
      <c r="C180" s="30">
        <f t="shared" si="23"/>
        <v>19</v>
      </c>
      <c r="D180" s="49">
        <f t="shared" si="23"/>
        <v>16896276</v>
      </c>
      <c r="E180" s="49">
        <f t="shared" si="23"/>
        <v>12348980.350000001</v>
      </c>
      <c r="F180" s="49">
        <f t="shared" si="23"/>
        <v>4547295.6499999994</v>
      </c>
      <c r="G180" s="49">
        <f t="shared" si="23"/>
        <v>1467234.8499999999</v>
      </c>
    </row>
    <row r="181" spans="1:7" x14ac:dyDescent="0.25">
      <c r="A181" s="32"/>
      <c r="B181" s="32"/>
      <c r="C181" s="32"/>
      <c r="D181" s="51"/>
      <c r="E181" s="51"/>
      <c r="F181" s="51"/>
      <c r="G181" s="51"/>
    </row>
    <row r="182" spans="1:7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" thickTop="1" x14ac:dyDescent="0.25">
      <c r="A185" s="26" t="s">
        <v>12</v>
      </c>
      <c r="B185" s="6">
        <v>57</v>
      </c>
      <c r="C185" s="6">
        <v>18</v>
      </c>
      <c r="D185" s="8">
        <v>1347002</v>
      </c>
      <c r="E185" s="8">
        <v>918147.05</v>
      </c>
      <c r="F185" s="8">
        <f>SUM(D185-E185)</f>
        <v>428854.94999999995</v>
      </c>
      <c r="G185" s="8">
        <v>111502.29</v>
      </c>
    </row>
    <row r="186" spans="1:7" x14ac:dyDescent="0.25">
      <c r="A186" s="26" t="s">
        <v>13</v>
      </c>
      <c r="B186" s="6">
        <v>19</v>
      </c>
      <c r="C186" s="6">
        <v>7</v>
      </c>
      <c r="D186" s="8">
        <v>165061</v>
      </c>
      <c r="E186" s="8">
        <v>82949.649999999994</v>
      </c>
      <c r="F186" s="8">
        <f>SUM(D186-E186)</f>
        <v>82111.350000000006</v>
      </c>
      <c r="G186" s="8">
        <v>21348.95</v>
      </c>
    </row>
    <row r="187" spans="1:7" x14ac:dyDescent="0.25">
      <c r="A187" s="26" t="s">
        <v>17</v>
      </c>
      <c r="B187" s="6">
        <v>80</v>
      </c>
      <c r="C187" s="6">
        <v>1</v>
      </c>
      <c r="D187" s="8">
        <v>2908586</v>
      </c>
      <c r="E187" s="8">
        <v>2118310.25</v>
      </c>
      <c r="F187" s="8">
        <f>SUM(D187-E187)</f>
        <v>790275.75</v>
      </c>
      <c r="G187" s="8">
        <v>142249.64000000001</v>
      </c>
    </row>
    <row r="188" spans="1:7" x14ac:dyDescent="0.25">
      <c r="A188" s="26" t="s">
        <v>14</v>
      </c>
      <c r="B188" s="6">
        <v>222</v>
      </c>
      <c r="C188" s="6">
        <v>6</v>
      </c>
      <c r="D188" s="8">
        <v>12540688</v>
      </c>
      <c r="E188" s="8">
        <v>9040979.0500000007</v>
      </c>
      <c r="F188" s="8">
        <f>SUM(D188-E188)</f>
        <v>3499708.9499999993</v>
      </c>
      <c r="G188" s="8">
        <v>1137405.4099999999</v>
      </c>
    </row>
    <row r="189" spans="1:7" x14ac:dyDescent="0.25">
      <c r="A189" s="30" t="s">
        <v>15</v>
      </c>
      <c r="B189" s="30">
        <f t="shared" ref="B189:G189" si="24">SUM(B185:B188)</f>
        <v>378</v>
      </c>
      <c r="C189" s="30">
        <f t="shared" si="24"/>
        <v>32</v>
      </c>
      <c r="D189" s="49">
        <f t="shared" si="24"/>
        <v>16961337</v>
      </c>
      <c r="E189" s="49">
        <f t="shared" si="24"/>
        <v>12160386</v>
      </c>
      <c r="F189" s="49">
        <f t="shared" si="24"/>
        <v>4800950.9999999991</v>
      </c>
      <c r="G189" s="49">
        <f t="shared" si="24"/>
        <v>1412506.29</v>
      </c>
    </row>
    <row r="190" spans="1:7" x14ac:dyDescent="0.25">
      <c r="A190" s="32"/>
      <c r="B190" s="32"/>
      <c r="C190" s="32"/>
      <c r="D190" s="51"/>
      <c r="E190" s="51"/>
      <c r="F190" s="51"/>
      <c r="G190" s="51"/>
    </row>
    <row r="191" spans="1:7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7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6">
        <v>85</v>
      </c>
      <c r="C194" s="6">
        <v>30</v>
      </c>
      <c r="D194" s="8">
        <v>1487982</v>
      </c>
      <c r="E194" s="8">
        <v>1019385.7</v>
      </c>
      <c r="F194" s="8">
        <f>SUM(D194-E194)</f>
        <v>468596.30000000005</v>
      </c>
      <c r="G194" s="8">
        <v>121835.04</v>
      </c>
    </row>
    <row r="195" spans="1:7" x14ac:dyDescent="0.25">
      <c r="A195" s="26" t="s">
        <v>13</v>
      </c>
      <c r="B195" s="6">
        <v>30</v>
      </c>
      <c r="C195" s="6">
        <v>10</v>
      </c>
      <c r="D195" s="8">
        <v>856785.5</v>
      </c>
      <c r="E195" s="8">
        <v>610264.25</v>
      </c>
      <c r="F195" s="8">
        <f>SUM(D195-E195)</f>
        <v>246521.25</v>
      </c>
      <c r="G195" s="8">
        <v>64095.53</v>
      </c>
    </row>
    <row r="196" spans="1:7" x14ac:dyDescent="0.25">
      <c r="A196" s="26" t="s">
        <v>17</v>
      </c>
      <c r="B196" s="6">
        <v>50</v>
      </c>
      <c r="C196" s="6">
        <v>1</v>
      </c>
      <c r="D196" s="8">
        <v>0</v>
      </c>
      <c r="E196" s="8">
        <v>0</v>
      </c>
      <c r="F196" s="8">
        <f>SUM(D196-E196)</f>
        <v>0</v>
      </c>
      <c r="G196" s="8">
        <v>0</v>
      </c>
    </row>
    <row r="197" spans="1:7" x14ac:dyDescent="0.25">
      <c r="A197" s="26" t="s">
        <v>14</v>
      </c>
      <c r="B197" s="6">
        <v>372</v>
      </c>
      <c r="C197" s="6">
        <v>9</v>
      </c>
      <c r="D197" s="8">
        <v>20676526</v>
      </c>
      <c r="E197" s="8">
        <v>14614666.5</v>
      </c>
      <c r="F197" s="8">
        <f>SUM(D197-E197)</f>
        <v>6061859.5</v>
      </c>
      <c r="G197" s="8">
        <v>1970104.34</v>
      </c>
    </row>
    <row r="198" spans="1:7" x14ac:dyDescent="0.25">
      <c r="A198" s="30" t="s">
        <v>15</v>
      </c>
      <c r="B198" s="30">
        <f t="shared" ref="B198:G198" si="25">SUM(B194:B197)</f>
        <v>537</v>
      </c>
      <c r="C198" s="30">
        <f t="shared" si="25"/>
        <v>50</v>
      </c>
      <c r="D198" s="49">
        <f t="shared" si="25"/>
        <v>23021293.5</v>
      </c>
      <c r="E198" s="49">
        <f t="shared" si="25"/>
        <v>16244316.449999999</v>
      </c>
      <c r="F198" s="49">
        <f t="shared" si="25"/>
        <v>6776977.0499999998</v>
      </c>
      <c r="G198" s="49">
        <f t="shared" si="25"/>
        <v>2156034.91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3">
        <v>124</v>
      </c>
      <c r="C203" s="3">
        <v>42</v>
      </c>
      <c r="D203" s="1">
        <v>1572384</v>
      </c>
      <c r="E203" s="1">
        <v>1038851.7</v>
      </c>
      <c r="F203" s="1">
        <f>SUM(D203-E203)</f>
        <v>533532.30000000005</v>
      </c>
      <c r="G203" s="1">
        <v>138718.39999999999</v>
      </c>
    </row>
    <row r="204" spans="1:7" x14ac:dyDescent="0.25">
      <c r="A204" s="26" t="s">
        <v>13</v>
      </c>
      <c r="B204" s="3">
        <v>35</v>
      </c>
      <c r="C204" s="3">
        <v>12</v>
      </c>
      <c r="D204" s="1">
        <v>1109574</v>
      </c>
      <c r="E204" s="1">
        <v>865689.15</v>
      </c>
      <c r="F204" s="1">
        <f>SUM(D204-E204)</f>
        <v>243884.84999999998</v>
      </c>
      <c r="G204" s="1">
        <v>63410.06</v>
      </c>
    </row>
    <row r="205" spans="1:7" x14ac:dyDescent="0.25">
      <c r="A205" s="26" t="s">
        <v>16</v>
      </c>
      <c r="B205" s="3">
        <v>12</v>
      </c>
      <c r="C205" s="3">
        <v>1</v>
      </c>
      <c r="D205" s="1">
        <v>294076</v>
      </c>
      <c r="E205" s="1">
        <v>219428.15</v>
      </c>
      <c r="F205" s="1">
        <f>SUM(D205-E205)</f>
        <v>74647.850000000006</v>
      </c>
      <c r="G205" s="1">
        <v>19408.439999999999</v>
      </c>
    </row>
    <row r="206" spans="1:7" x14ac:dyDescent="0.25">
      <c r="A206" s="26" t="s">
        <v>17</v>
      </c>
      <c r="B206" s="3">
        <v>101</v>
      </c>
      <c r="C206" s="3">
        <v>2</v>
      </c>
      <c r="D206" s="1">
        <v>1796777</v>
      </c>
      <c r="E206" s="1">
        <v>1298398</v>
      </c>
      <c r="F206" s="1">
        <f>SUM(D206-E206)</f>
        <v>498379</v>
      </c>
      <c r="G206" s="1">
        <v>89708.22</v>
      </c>
    </row>
    <row r="207" spans="1:7" x14ac:dyDescent="0.25">
      <c r="A207" s="26" t="s">
        <v>14</v>
      </c>
      <c r="B207" s="6">
        <v>684</v>
      </c>
      <c r="C207" s="6">
        <v>16</v>
      </c>
      <c r="D207" s="8">
        <v>48552875</v>
      </c>
      <c r="E207" s="8">
        <v>34413400.850000001</v>
      </c>
      <c r="F207" s="8">
        <f>SUM(D207-E207)</f>
        <v>14139474.149999999</v>
      </c>
      <c r="G207" s="8">
        <v>4595329.0999999996</v>
      </c>
    </row>
    <row r="208" spans="1:7" x14ac:dyDescent="0.25">
      <c r="A208" s="30" t="s">
        <v>15</v>
      </c>
      <c r="B208" s="30">
        <f t="shared" ref="B208:G208" si="26">SUM(B203:B207)</f>
        <v>956</v>
      </c>
      <c r="C208" s="30">
        <f t="shared" si="26"/>
        <v>73</v>
      </c>
      <c r="D208" s="49">
        <f t="shared" si="26"/>
        <v>53325686</v>
      </c>
      <c r="E208" s="49">
        <f t="shared" si="26"/>
        <v>37835767.850000001</v>
      </c>
      <c r="F208" s="49">
        <f t="shared" si="26"/>
        <v>15489918.149999999</v>
      </c>
      <c r="G208" s="49">
        <f t="shared" si="26"/>
        <v>4906574.22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6">
        <v>104</v>
      </c>
      <c r="C213" s="6">
        <v>35</v>
      </c>
      <c r="D213" s="8">
        <v>1626215</v>
      </c>
      <c r="E213" s="8">
        <v>1108620.6000000001</v>
      </c>
      <c r="F213" s="8">
        <f>SUM(D213-E213)</f>
        <v>517594.39999999991</v>
      </c>
      <c r="G213" s="8">
        <v>134574.54</v>
      </c>
    </row>
    <row r="214" spans="1:7" x14ac:dyDescent="0.25">
      <c r="A214" s="26" t="s">
        <v>13</v>
      </c>
      <c r="B214" s="6">
        <v>15</v>
      </c>
      <c r="C214" s="6">
        <v>5</v>
      </c>
      <c r="D214" s="8">
        <v>105227</v>
      </c>
      <c r="E214" s="8">
        <v>73225.850000000006</v>
      </c>
      <c r="F214" s="8">
        <f>SUM(D214-E214)</f>
        <v>32001.149999999994</v>
      </c>
      <c r="G214" s="8">
        <v>8320.2999999999993</v>
      </c>
    </row>
    <row r="215" spans="1:7" x14ac:dyDescent="0.25">
      <c r="A215" s="26" t="s">
        <v>16</v>
      </c>
      <c r="B215" s="6">
        <v>9</v>
      </c>
      <c r="C215" s="6">
        <v>2</v>
      </c>
      <c r="D215" s="8">
        <v>4204</v>
      </c>
      <c r="E215" s="8">
        <v>4642.3500000000004</v>
      </c>
      <c r="F215" s="8">
        <f>SUM(D215-E215)</f>
        <v>-438.35000000000036</v>
      </c>
      <c r="G215" s="8">
        <v>-113.97</v>
      </c>
    </row>
    <row r="216" spans="1:7" x14ac:dyDescent="0.25">
      <c r="A216" s="26" t="s">
        <v>14</v>
      </c>
      <c r="B216" s="6">
        <v>183</v>
      </c>
      <c r="C216" s="6">
        <v>5</v>
      </c>
      <c r="D216" s="8">
        <v>7737361</v>
      </c>
      <c r="E216" s="8">
        <v>5457209.6500000004</v>
      </c>
      <c r="F216" s="8">
        <f>SUM(D216-E216)</f>
        <v>2280151.3499999996</v>
      </c>
      <c r="G216" s="8">
        <v>741049.19</v>
      </c>
    </row>
    <row r="217" spans="1:7" x14ac:dyDescent="0.25">
      <c r="A217" s="30" t="s">
        <v>15</v>
      </c>
      <c r="B217" s="30">
        <f t="shared" ref="B217:G217" si="27">SUM(B213:B216)</f>
        <v>311</v>
      </c>
      <c r="C217" s="30">
        <f t="shared" si="27"/>
        <v>47</v>
      </c>
      <c r="D217" s="49">
        <f t="shared" si="27"/>
        <v>9473007</v>
      </c>
      <c r="E217" s="49">
        <f t="shared" si="27"/>
        <v>6643698.4500000011</v>
      </c>
      <c r="F217" s="49">
        <f t="shared" si="27"/>
        <v>2829308.55</v>
      </c>
      <c r="G217" s="49">
        <f t="shared" si="27"/>
        <v>883830.05999999994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6">
        <v>6</v>
      </c>
      <c r="C222" s="6">
        <v>2</v>
      </c>
      <c r="D222" s="8">
        <v>158547</v>
      </c>
      <c r="E222" s="8">
        <v>111144.65</v>
      </c>
      <c r="F222" s="8">
        <f>SUM(D222-E222)</f>
        <v>47402.350000000006</v>
      </c>
      <c r="G222" s="8">
        <v>12324.61</v>
      </c>
    </row>
    <row r="223" spans="1:7" x14ac:dyDescent="0.25">
      <c r="A223" s="26" t="s">
        <v>13</v>
      </c>
      <c r="B223" s="6">
        <v>11</v>
      </c>
      <c r="C223" s="6">
        <v>4</v>
      </c>
      <c r="D223" s="8">
        <v>353232</v>
      </c>
      <c r="E223" s="8">
        <v>239453.85</v>
      </c>
      <c r="F223" s="8">
        <f>SUM(D223-E223)</f>
        <v>113778.15</v>
      </c>
      <c r="G223" s="8">
        <v>29582.32</v>
      </c>
    </row>
    <row r="224" spans="1:7" x14ac:dyDescent="0.25">
      <c r="A224" s="30" t="s">
        <v>15</v>
      </c>
      <c r="B224" s="30">
        <f t="shared" ref="B224:G224" si="28">SUM(B222:B223)</f>
        <v>17</v>
      </c>
      <c r="C224" s="30">
        <f t="shared" si="28"/>
        <v>6</v>
      </c>
      <c r="D224" s="49">
        <f t="shared" si="28"/>
        <v>511779</v>
      </c>
      <c r="E224" s="49">
        <f t="shared" si="28"/>
        <v>350598.5</v>
      </c>
      <c r="F224" s="49">
        <f t="shared" si="28"/>
        <v>161180.5</v>
      </c>
      <c r="G224" s="49">
        <f t="shared" si="28"/>
        <v>41906.93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6">
        <v>164</v>
      </c>
      <c r="C229" s="6">
        <v>56</v>
      </c>
      <c r="D229" s="8">
        <v>2632878</v>
      </c>
      <c r="E229" s="8">
        <v>1869763.7</v>
      </c>
      <c r="F229" s="8">
        <f>SUM(D229-E229)</f>
        <v>763114.3</v>
      </c>
      <c r="G229" s="8">
        <v>198409.72</v>
      </c>
    </row>
    <row r="230" spans="1:7" x14ac:dyDescent="0.25">
      <c r="A230" s="26" t="s">
        <v>13</v>
      </c>
      <c r="B230" s="6">
        <v>104</v>
      </c>
      <c r="C230" s="6">
        <v>36</v>
      </c>
      <c r="D230" s="8">
        <v>2185495</v>
      </c>
      <c r="E230" s="8">
        <v>1435761.2</v>
      </c>
      <c r="F230" s="8">
        <f>SUM(D230-E230)</f>
        <v>749733.8</v>
      </c>
      <c r="G230" s="8">
        <v>194930.79</v>
      </c>
    </row>
    <row r="231" spans="1:7" x14ac:dyDescent="0.25">
      <c r="A231" s="26" t="s">
        <v>16</v>
      </c>
      <c r="B231" s="6">
        <v>3</v>
      </c>
      <c r="C231" s="6">
        <v>1</v>
      </c>
      <c r="D231" s="8">
        <v>5957</v>
      </c>
      <c r="E231" s="8">
        <v>3610.95</v>
      </c>
      <c r="F231" s="8">
        <f>SUM(D231-E231)</f>
        <v>2346.0500000000002</v>
      </c>
      <c r="G231" s="8">
        <v>609.97</v>
      </c>
    </row>
    <row r="232" spans="1:7" x14ac:dyDescent="0.25">
      <c r="A232" s="26" t="s">
        <v>17</v>
      </c>
      <c r="B232" s="6">
        <v>85</v>
      </c>
      <c r="C232" s="6">
        <v>1</v>
      </c>
      <c r="D232" s="8">
        <v>3372119</v>
      </c>
      <c r="E232" s="8">
        <v>2408406.2000000002</v>
      </c>
      <c r="F232" s="8">
        <f>SUM(D232-E232)</f>
        <v>963712.79999999981</v>
      </c>
      <c r="G232" s="8">
        <v>173468.3</v>
      </c>
    </row>
    <row r="233" spans="1:7" x14ac:dyDescent="0.25">
      <c r="A233" s="26" t="s">
        <v>14</v>
      </c>
      <c r="B233" s="6">
        <v>511</v>
      </c>
      <c r="C233" s="6">
        <v>12</v>
      </c>
      <c r="D233" s="8">
        <v>31073425.5</v>
      </c>
      <c r="E233" s="8">
        <v>21913281.850000001</v>
      </c>
      <c r="F233" s="8">
        <f>SUM(D233-E233)</f>
        <v>9160143.6499999985</v>
      </c>
      <c r="G233" s="8">
        <v>2977046.69</v>
      </c>
    </row>
    <row r="234" spans="1:7" x14ac:dyDescent="0.25">
      <c r="A234" s="30" t="s">
        <v>15</v>
      </c>
      <c r="B234" s="30">
        <f t="shared" ref="B234:G234" si="29">SUM(B229:B233)</f>
        <v>867</v>
      </c>
      <c r="C234" s="30">
        <f t="shared" si="29"/>
        <v>106</v>
      </c>
      <c r="D234" s="49">
        <f t="shared" si="29"/>
        <v>39269874.5</v>
      </c>
      <c r="E234" s="49">
        <f t="shared" si="29"/>
        <v>27630823.900000002</v>
      </c>
      <c r="F234" s="49">
        <f t="shared" si="29"/>
        <v>11639050.599999998</v>
      </c>
      <c r="G234" s="49">
        <f t="shared" si="29"/>
        <v>3544465.4699999997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6">
        <v>18</v>
      </c>
      <c r="C239" s="6">
        <v>6</v>
      </c>
      <c r="D239" s="8">
        <v>330187</v>
      </c>
      <c r="E239" s="8">
        <v>231080.15</v>
      </c>
      <c r="F239" s="8">
        <f>SUM(D239-E239)</f>
        <v>99106.85</v>
      </c>
      <c r="G239" s="8">
        <v>25767.78</v>
      </c>
    </row>
    <row r="240" spans="1:7" x14ac:dyDescent="0.25">
      <c r="A240" s="26" t="s">
        <v>13</v>
      </c>
      <c r="B240" s="6">
        <v>9</v>
      </c>
      <c r="C240" s="6">
        <v>3</v>
      </c>
      <c r="D240" s="8">
        <v>198032</v>
      </c>
      <c r="E240" s="8">
        <v>119552.8</v>
      </c>
      <c r="F240" s="8">
        <f>SUM(D240-E240)</f>
        <v>78479.199999999997</v>
      </c>
      <c r="G240" s="8">
        <v>20404.59</v>
      </c>
    </row>
    <row r="241" spans="1:7" x14ac:dyDescent="0.25">
      <c r="A241" s="26" t="s">
        <v>14</v>
      </c>
      <c r="B241" s="6">
        <v>322</v>
      </c>
      <c r="C241" s="6">
        <v>9</v>
      </c>
      <c r="D241" s="8">
        <v>17349318</v>
      </c>
      <c r="E241" s="8">
        <v>12551731.449999999</v>
      </c>
      <c r="F241" s="8">
        <f>SUM(D241-E241)</f>
        <v>4797586.5500000007</v>
      </c>
      <c r="G241" s="8">
        <v>1559215.63</v>
      </c>
    </row>
    <row r="242" spans="1:7" x14ac:dyDescent="0.25">
      <c r="A242" s="30" t="s">
        <v>15</v>
      </c>
      <c r="B242" s="30">
        <f t="shared" ref="B242:G242" si="30">SUM(B239:B241)</f>
        <v>349</v>
      </c>
      <c r="C242" s="30">
        <f t="shared" si="30"/>
        <v>18</v>
      </c>
      <c r="D242" s="49">
        <f t="shared" si="30"/>
        <v>17877537</v>
      </c>
      <c r="E242" s="49">
        <f t="shared" si="30"/>
        <v>12902364.399999999</v>
      </c>
      <c r="F242" s="49">
        <f t="shared" si="30"/>
        <v>4975172.6000000006</v>
      </c>
      <c r="G242" s="49">
        <f t="shared" si="30"/>
        <v>1605388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6">
        <v>38</v>
      </c>
      <c r="C247" s="6">
        <v>13</v>
      </c>
      <c r="D247" s="8">
        <v>467844</v>
      </c>
      <c r="E247" s="8">
        <v>345588.5</v>
      </c>
      <c r="F247" s="8">
        <f>SUM(D247-E247)</f>
        <v>122255.5</v>
      </c>
      <c r="G247" s="8">
        <v>31786.43</v>
      </c>
    </row>
    <row r="248" spans="1:7" x14ac:dyDescent="0.25">
      <c r="A248" s="26" t="s">
        <v>13</v>
      </c>
      <c r="B248" s="6">
        <v>24</v>
      </c>
      <c r="C248" s="6">
        <v>8</v>
      </c>
      <c r="D248" s="8">
        <v>152229</v>
      </c>
      <c r="E248" s="8">
        <v>118762.1</v>
      </c>
      <c r="F248" s="8">
        <f>SUM(D248-E248)</f>
        <v>33466.899999999994</v>
      </c>
      <c r="G248" s="8">
        <v>8701.39</v>
      </c>
    </row>
    <row r="249" spans="1:7" x14ac:dyDescent="0.25">
      <c r="A249" s="26" t="s">
        <v>14</v>
      </c>
      <c r="B249" s="6">
        <v>542</v>
      </c>
      <c r="C249" s="6">
        <v>13</v>
      </c>
      <c r="D249" s="8">
        <v>30309111</v>
      </c>
      <c r="E249" s="8">
        <v>21518046.899999999</v>
      </c>
      <c r="F249" s="8">
        <f>SUM(D249-E249)</f>
        <v>8791064.1000000015</v>
      </c>
      <c r="G249" s="8">
        <v>2857095.83</v>
      </c>
    </row>
    <row r="250" spans="1:7" x14ac:dyDescent="0.25">
      <c r="A250" s="30" t="s">
        <v>15</v>
      </c>
      <c r="B250" s="30">
        <f t="shared" ref="B250:G250" si="31">SUM(B247:B249)</f>
        <v>604</v>
      </c>
      <c r="C250" s="30">
        <f t="shared" si="31"/>
        <v>34</v>
      </c>
      <c r="D250" s="49">
        <f t="shared" si="31"/>
        <v>30929184</v>
      </c>
      <c r="E250" s="49">
        <f t="shared" si="31"/>
        <v>21982397.5</v>
      </c>
      <c r="F250" s="49">
        <f t="shared" si="31"/>
        <v>8946786.5000000019</v>
      </c>
      <c r="G250" s="49">
        <f t="shared" si="31"/>
        <v>2897583.65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6">
        <v>11</v>
      </c>
      <c r="C255" s="6">
        <v>4</v>
      </c>
      <c r="D255" s="8">
        <v>243425</v>
      </c>
      <c r="E255" s="8">
        <v>175709.45</v>
      </c>
      <c r="F255" s="8">
        <f>SUM(D255-E255)</f>
        <v>67715.549999999988</v>
      </c>
      <c r="G255" s="8">
        <v>17606.04</v>
      </c>
    </row>
    <row r="256" spans="1:7" x14ac:dyDescent="0.25">
      <c r="A256" s="26" t="s">
        <v>13</v>
      </c>
      <c r="B256" s="6">
        <v>9</v>
      </c>
      <c r="C256" s="6">
        <v>3</v>
      </c>
      <c r="D256" s="8">
        <v>85622</v>
      </c>
      <c r="E256" s="8">
        <v>52013.55</v>
      </c>
      <c r="F256" s="8">
        <f>SUM(D256-E256)</f>
        <v>33608.449999999997</v>
      </c>
      <c r="G256" s="8">
        <v>8738.2000000000007</v>
      </c>
    </row>
    <row r="257" spans="1:7" x14ac:dyDescent="0.25">
      <c r="A257" s="26" t="s">
        <v>14</v>
      </c>
      <c r="B257" s="6">
        <v>73</v>
      </c>
      <c r="C257" s="6">
        <v>2</v>
      </c>
      <c r="D257" s="8">
        <v>3767546</v>
      </c>
      <c r="E257" s="8">
        <v>2659071.0499999998</v>
      </c>
      <c r="F257" s="8">
        <f>SUM(D257-E257)</f>
        <v>1108474.9500000002</v>
      </c>
      <c r="G257" s="8">
        <v>360254.36</v>
      </c>
    </row>
    <row r="258" spans="1:7" x14ac:dyDescent="0.25">
      <c r="A258" s="30" t="s">
        <v>15</v>
      </c>
      <c r="B258" s="30">
        <f t="shared" ref="B258:G258" si="32">SUM(B255:B257)</f>
        <v>93</v>
      </c>
      <c r="C258" s="30">
        <f t="shared" si="32"/>
        <v>9</v>
      </c>
      <c r="D258" s="49">
        <f t="shared" si="32"/>
        <v>4096593</v>
      </c>
      <c r="E258" s="49">
        <f t="shared" si="32"/>
        <v>2886794.05</v>
      </c>
      <c r="F258" s="49">
        <f t="shared" si="32"/>
        <v>1209798.9500000002</v>
      </c>
      <c r="G258" s="49">
        <f t="shared" si="32"/>
        <v>386598.6</v>
      </c>
    </row>
    <row r="259" spans="1:7" x14ac:dyDescent="0.25">
      <c r="A259" s="14"/>
      <c r="B259" s="14"/>
      <c r="C259" s="14"/>
      <c r="D259" s="40"/>
      <c r="E259" s="40"/>
      <c r="F259" s="40"/>
      <c r="G259" s="40"/>
    </row>
    <row r="260" spans="1:7" ht="15.5" x14ac:dyDescent="0.35">
      <c r="A260" s="80" t="s">
        <v>49</v>
      </c>
      <c r="B260" s="80"/>
      <c r="C260" s="80"/>
      <c r="D260" s="80"/>
      <c r="E260" s="80"/>
      <c r="F260" s="40"/>
      <c r="G260" s="40"/>
    </row>
    <row r="261" spans="1:7" ht="16" thickBot="1" x14ac:dyDescent="0.4">
      <c r="A261" s="18"/>
      <c r="B261" s="18"/>
      <c r="C261" s="18"/>
      <c r="D261" s="56"/>
      <c r="E261" s="56"/>
      <c r="F261" s="40"/>
      <c r="G261" s="40"/>
    </row>
    <row r="262" spans="1:7" ht="13" thickTop="1" x14ac:dyDescent="0.25">
      <c r="A262" s="81" t="s">
        <v>54</v>
      </c>
      <c r="B262" s="83" t="s">
        <v>67</v>
      </c>
      <c r="C262" s="85" t="s">
        <v>68</v>
      </c>
      <c r="D262" s="75" t="s">
        <v>65</v>
      </c>
      <c r="E262" s="75" t="s">
        <v>64</v>
      </c>
      <c r="F262" s="75" t="s">
        <v>62</v>
      </c>
      <c r="G262" s="77" t="s">
        <v>63</v>
      </c>
    </row>
    <row r="263" spans="1:7" ht="13" thickBot="1" x14ac:dyDescent="0.3">
      <c r="A263" s="82"/>
      <c r="B263" s="84"/>
      <c r="C263" s="86"/>
      <c r="D263" s="76"/>
      <c r="E263" s="76"/>
      <c r="F263" s="76"/>
      <c r="G263" s="78"/>
    </row>
    <row r="264" spans="1:7" ht="13" thickTop="1" x14ac:dyDescent="0.25">
      <c r="A264" s="9"/>
      <c r="B264" s="9"/>
      <c r="C264" s="9"/>
      <c r="D264" s="40"/>
      <c r="E264" s="40"/>
      <c r="F264" s="40"/>
      <c r="G264" s="40"/>
    </row>
    <row r="265" spans="1:7" x14ac:dyDescent="0.25">
      <c r="A265" s="13" t="s">
        <v>12</v>
      </c>
      <c r="B265" s="41">
        <f>SUMIF($A$1:$A$258,"TYPE 1",$B$1:$B$258)</f>
        <v>2620</v>
      </c>
      <c r="C265" s="41">
        <f>SUMIF($A$1:$A$258,"TYPE 1",$C$1:$C$258)</f>
        <v>898</v>
      </c>
      <c r="D265" s="40">
        <f>SUMIF($A$1:$A$258,"TYPE 1",$D$1:$D$258)</f>
        <v>46853617.25</v>
      </c>
      <c r="E265" s="40">
        <f>SUMIF($A$1:$A$258,"TYPE 1",$E$1:$E$258)</f>
        <v>32009162.449999988</v>
      </c>
      <c r="F265" s="40">
        <f>SUMIF($A$1:$A$258,"TYPE 1",$F$1:$F$258)</f>
        <v>14844454.800000004</v>
      </c>
      <c r="G265" s="40">
        <f>SUMIF($A$1:$A$258,"TYPE 1",$G$1:$G$258)</f>
        <v>3859558.2500000005</v>
      </c>
    </row>
    <row r="266" spans="1:7" x14ac:dyDescent="0.25">
      <c r="A266" s="13" t="s">
        <v>13</v>
      </c>
      <c r="B266" s="41">
        <f>SUMIF($A$1:$A$258,"TYPE 2",$B$1:$B$258)</f>
        <v>1299</v>
      </c>
      <c r="C266" s="41">
        <f>SUMIF($A$1:$A$258,"TYPE 2",$C$1:$C$258)</f>
        <v>458</v>
      </c>
      <c r="D266" s="40">
        <f>SUMIF($A$1:$A$258,"TYPE 2",$D$1:$D$258)</f>
        <v>25014414</v>
      </c>
      <c r="E266" s="40">
        <f>SUMIF($A$1:$A$258,"TYPE 2",$E$1:$E$258)</f>
        <v>17104639.300000004</v>
      </c>
      <c r="F266" s="40">
        <f>SUMIF($A$1:$A$258,"TYPE 2",$F$1:$F$258)</f>
        <v>7909774.700000002</v>
      </c>
      <c r="G266" s="40">
        <f>SUMIF($A$1:$A$258,"TYPE 2",$G$1:$G$258)</f>
        <v>2056541.44</v>
      </c>
    </row>
    <row r="267" spans="1:7" x14ac:dyDescent="0.25">
      <c r="A267" s="13" t="s">
        <v>16</v>
      </c>
      <c r="B267" s="41">
        <f>SUMIF($A$1:$A$258,"TYPE 3",$B$1:$B$258)</f>
        <v>52</v>
      </c>
      <c r="C267" s="41">
        <f>SUMIF($A$1:$A$258,"TYPE 3",$C$1:$C$258)</f>
        <v>8</v>
      </c>
      <c r="D267" s="40">
        <f>SUMIF($A$1:$A$258,"TYPE 3",$D$1:$D$258)</f>
        <v>785442</v>
      </c>
      <c r="E267" s="40">
        <f>SUMIF($A$1:$A$258,"TYPE 3",$E$1:$E$258)</f>
        <v>533351.29999999993</v>
      </c>
      <c r="F267" s="40">
        <f>SUMIF($A$1:$A$258,"TYPE 3",$F$1:$F$258)</f>
        <v>252090.7</v>
      </c>
      <c r="G267" s="40">
        <f>SUMIF($A$1:$A$258,"TYPE 3",$G$1:$G$258)</f>
        <v>65543.59</v>
      </c>
    </row>
    <row r="268" spans="1:7" x14ac:dyDescent="0.25">
      <c r="A268" s="13" t="s">
        <v>17</v>
      </c>
      <c r="B268" s="41">
        <f>SUMIF($A$1:$A$258,"TYPE 4",$B$1:$B$258)</f>
        <v>1188</v>
      </c>
      <c r="C268" s="41">
        <f>SUMIF($A$1:$A$258,"TYPE 4",$C$1:$C$258)</f>
        <v>15</v>
      </c>
      <c r="D268" s="40">
        <f>SUMIF($A$1:$A$258,"TYPE 4",$D$1:$D$258)</f>
        <v>46151531</v>
      </c>
      <c r="E268" s="40">
        <f>SUMIF($A$1:$A$258,"TYPE 4",$E$1:$E$258)</f>
        <v>33276029.750000004</v>
      </c>
      <c r="F268" s="40">
        <f>SUMIF($A$1:$A$258,"TYPE 4",$F$1:$F$258)</f>
        <v>12875501.25</v>
      </c>
      <c r="G268" s="40">
        <f>SUMIF($A$1:$A$258,"TYPE 4",$G$1:$G$258)</f>
        <v>2317590.2300000004</v>
      </c>
    </row>
    <row r="269" spans="1:7" x14ac:dyDescent="0.25">
      <c r="A269" s="13" t="s">
        <v>14</v>
      </c>
      <c r="B269" s="41">
        <f>SUMIF($A$1:$A$258,"TYPE 5",$B$1:$B$258)</f>
        <v>7481</v>
      </c>
      <c r="C269" s="41">
        <f>SUMIF($A$1:$A$258,"TYPE 5",$C$1:$C$258)</f>
        <v>195</v>
      </c>
      <c r="D269" s="40">
        <f>SUMIF($A$1:$A$258,"TYPE 5",$D$1:$D$258)</f>
        <v>433755474.75</v>
      </c>
      <c r="E269" s="40">
        <f>SUMIF($A$1:$A$258,"TYPE 5",$E$1:$E$258)</f>
        <v>307603130.75000006</v>
      </c>
      <c r="F269" s="40">
        <f>SUMIF($A$1:$A$258,"TYPE 5",$F$1:$F$258)</f>
        <v>126152344.00000001</v>
      </c>
      <c r="G269" s="40">
        <f>SUMIF($A$1:$A$258,"TYPE 5",$G$1:$G$258)</f>
        <v>40999511.810000002</v>
      </c>
    </row>
    <row r="270" spans="1:7" ht="13" thickBot="1" x14ac:dyDescent="0.3">
      <c r="A270" s="13" t="s">
        <v>15</v>
      </c>
      <c r="B270" s="42">
        <f t="shared" ref="B270:G270" si="33">SUM(B265:B269)</f>
        <v>12640</v>
      </c>
      <c r="C270" s="42">
        <f t="shared" si="33"/>
        <v>1574</v>
      </c>
      <c r="D270" s="57">
        <f t="shared" si="33"/>
        <v>552560479</v>
      </c>
      <c r="E270" s="57">
        <f>SUM(E265:E269)</f>
        <v>390526313.55000007</v>
      </c>
      <c r="F270" s="57">
        <f>SUM(F265:F269)</f>
        <v>162034165.45000002</v>
      </c>
      <c r="G270" s="57">
        <f t="shared" si="33"/>
        <v>49298745.32</v>
      </c>
    </row>
    <row r="271" spans="1:7" ht="13" thickTop="1" x14ac:dyDescent="0.25">
      <c r="A271" s="79"/>
      <c r="B271" s="79"/>
      <c r="C271" s="79"/>
      <c r="D271" s="79"/>
      <c r="E271" s="48"/>
      <c r="F271" s="40"/>
      <c r="G271" s="40"/>
    </row>
    <row r="272" spans="1:7" x14ac:dyDescent="0.25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5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5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5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5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2020
OCTOBER - DECEMBER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G269" sqref="G269"/>
    </sheetView>
  </sheetViews>
  <sheetFormatPr defaultColWidth="9.1796875" defaultRowHeight="12.5" x14ac:dyDescent="0.25"/>
  <cols>
    <col min="1" max="1" width="12" style="9" customWidth="1"/>
    <col min="2" max="2" width="9.1796875" style="9" customWidth="1"/>
    <col min="3" max="3" width="6.453125" style="9" customWidth="1"/>
    <col min="4" max="6" width="15.1796875" style="40" bestFit="1" customWidth="1"/>
    <col min="7" max="7" width="14" style="40" bestFit="1" customWidth="1"/>
    <col min="8" max="8" width="14.26953125" style="9" customWidth="1"/>
    <col min="9" max="16384" width="9.1796875" style="9"/>
  </cols>
  <sheetData>
    <row r="1" spans="1:8" ht="13.5" thickBot="1" x14ac:dyDescent="0.35">
      <c r="A1" s="24" t="s">
        <v>18</v>
      </c>
      <c r="B1" s="24"/>
      <c r="G1" s="43"/>
      <c r="H1" s="24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24"/>
    </row>
    <row r="3" spans="1:8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" thickTop="1" x14ac:dyDescent="0.25">
      <c r="A4" s="14" t="s">
        <v>12</v>
      </c>
      <c r="B4" s="6"/>
      <c r="C4" s="6"/>
      <c r="D4" s="29"/>
      <c r="E4" s="29"/>
      <c r="F4" s="8">
        <f>SUM(D4-E4)</f>
        <v>0</v>
      </c>
      <c r="G4" s="29"/>
    </row>
    <row r="5" spans="1:8" x14ac:dyDescent="0.25">
      <c r="A5" s="14" t="s">
        <v>13</v>
      </c>
      <c r="B5" s="6"/>
      <c r="C5" s="6"/>
      <c r="D5" s="29"/>
      <c r="E5" s="29"/>
      <c r="F5" s="8">
        <f>SUM(D5-E5)</f>
        <v>0</v>
      </c>
      <c r="G5" s="29"/>
    </row>
    <row r="6" spans="1:8" x14ac:dyDescent="0.25">
      <c r="A6" s="26" t="s">
        <v>14</v>
      </c>
      <c r="B6" s="6"/>
      <c r="C6" s="6"/>
      <c r="D6" s="29"/>
      <c r="E6" s="29"/>
      <c r="F6" s="8">
        <f>SUM(D6-E6)</f>
        <v>0</v>
      </c>
      <c r="G6" s="29"/>
    </row>
    <row r="7" spans="1:8" x14ac:dyDescent="0.25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8" x14ac:dyDescent="0.25">
      <c r="A8" s="26"/>
      <c r="B8" s="26"/>
      <c r="C8" s="26"/>
      <c r="D8" s="50"/>
      <c r="E8" s="50"/>
      <c r="F8" s="50"/>
      <c r="G8" s="50"/>
    </row>
    <row r="9" spans="1:8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" thickTop="1" x14ac:dyDescent="0.25">
      <c r="A12" s="26" t="s">
        <v>12</v>
      </c>
      <c r="B12" s="6"/>
      <c r="C12" s="6"/>
      <c r="D12" s="29"/>
      <c r="E12" s="29"/>
      <c r="F12" s="29">
        <f>SUM(D12-E12)</f>
        <v>0</v>
      </c>
      <c r="G12" s="29"/>
    </row>
    <row r="13" spans="1:8" x14ac:dyDescent="0.25">
      <c r="A13" s="26" t="s">
        <v>13</v>
      </c>
      <c r="B13" s="6"/>
      <c r="C13" s="6"/>
      <c r="D13" s="29"/>
      <c r="E13" s="29"/>
      <c r="F13" s="29">
        <f>SUM(D13-E13)</f>
        <v>0</v>
      </c>
      <c r="G13" s="29"/>
    </row>
    <row r="14" spans="1:8" x14ac:dyDescent="0.25">
      <c r="A14" s="26" t="s">
        <v>14</v>
      </c>
      <c r="B14" s="6"/>
      <c r="C14" s="6"/>
      <c r="D14" s="29"/>
      <c r="E14" s="29"/>
      <c r="F14" s="39">
        <f>SUM(D14-E14)</f>
        <v>0</v>
      </c>
      <c r="G14" s="29"/>
    </row>
    <row r="15" spans="1:8" x14ac:dyDescent="0.25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8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6"/>
      <c r="C20" s="6"/>
      <c r="D20" s="8"/>
      <c r="E20" s="8"/>
      <c r="F20" s="8">
        <f>SUM(D20-E20)</f>
        <v>0</v>
      </c>
      <c r="G20" s="8"/>
    </row>
    <row r="21" spans="1:7" x14ac:dyDescent="0.25">
      <c r="A21" s="26" t="s">
        <v>13</v>
      </c>
      <c r="B21" s="6"/>
      <c r="C21" s="6"/>
      <c r="D21" s="8"/>
      <c r="E21" s="8"/>
      <c r="F21" s="8">
        <f>SUM(D21-E21)</f>
        <v>0</v>
      </c>
      <c r="G21" s="8"/>
    </row>
    <row r="22" spans="1:7" x14ac:dyDescent="0.25">
      <c r="A22" s="26" t="s">
        <v>14</v>
      </c>
      <c r="B22" s="6"/>
      <c r="C22" s="6"/>
      <c r="D22" s="8"/>
      <c r="E22" s="8"/>
      <c r="F22" s="8">
        <f>SUM(D22-E22)</f>
        <v>0</v>
      </c>
      <c r="G22" s="8"/>
    </row>
    <row r="23" spans="1:7" x14ac:dyDescent="0.25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6"/>
      <c r="C28" s="6"/>
      <c r="D28" s="8"/>
      <c r="E28" s="8"/>
      <c r="F28" s="8">
        <f>SUM(D28-E28)</f>
        <v>0</v>
      </c>
      <c r="G28" s="8"/>
    </row>
    <row r="29" spans="1:7" x14ac:dyDescent="0.25">
      <c r="A29" s="26" t="s">
        <v>13</v>
      </c>
      <c r="B29" s="6"/>
      <c r="C29" s="6"/>
      <c r="D29" s="8"/>
      <c r="E29" s="8"/>
      <c r="F29" s="8">
        <f>SUM(D29-E29)</f>
        <v>0</v>
      </c>
      <c r="G29" s="8"/>
    </row>
    <row r="30" spans="1:7" x14ac:dyDescent="0.25">
      <c r="A30" s="26" t="s">
        <v>16</v>
      </c>
      <c r="B30" s="6"/>
      <c r="C30" s="6"/>
      <c r="D30" s="8"/>
      <c r="E30" s="8"/>
      <c r="F30" s="8">
        <f>SUM(D30-E30)</f>
        <v>0</v>
      </c>
      <c r="G30" s="8"/>
    </row>
    <row r="31" spans="1:7" x14ac:dyDescent="0.25">
      <c r="A31" s="26" t="s">
        <v>14</v>
      </c>
      <c r="B31" s="6"/>
      <c r="C31" s="6"/>
      <c r="D31" s="60"/>
      <c r="E31" s="8"/>
      <c r="F31" s="8">
        <f>SUM(D31-E31)</f>
        <v>0</v>
      </c>
      <c r="G31" s="8"/>
    </row>
    <row r="32" spans="1:7" x14ac:dyDescent="0.25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6"/>
      <c r="C37" s="6"/>
      <c r="D37" s="8"/>
      <c r="E37" s="8"/>
      <c r="F37" s="8">
        <f>SUM(D37-E37)</f>
        <v>0</v>
      </c>
      <c r="G37" s="8"/>
    </row>
    <row r="38" spans="1:7" x14ac:dyDescent="0.25">
      <c r="A38" s="26" t="s">
        <v>13</v>
      </c>
      <c r="B38" s="6"/>
      <c r="C38" s="6"/>
      <c r="D38" s="8"/>
      <c r="E38" s="8"/>
      <c r="F38" s="8">
        <f>SUM(D38-E38)</f>
        <v>0</v>
      </c>
      <c r="G38" s="8"/>
    </row>
    <row r="39" spans="1:7" x14ac:dyDescent="0.25">
      <c r="A39" s="26" t="s">
        <v>16</v>
      </c>
      <c r="B39" s="6"/>
      <c r="C39" s="6"/>
      <c r="D39" s="8"/>
      <c r="E39" s="8"/>
      <c r="F39" s="8">
        <f>SUM(D39-E39)</f>
        <v>0</v>
      </c>
      <c r="G39" s="8"/>
    </row>
    <row r="40" spans="1:7" x14ac:dyDescent="0.25">
      <c r="A40" s="26" t="s">
        <v>14</v>
      </c>
      <c r="B40" s="6"/>
      <c r="C40" s="6"/>
      <c r="D40" s="8"/>
      <c r="E40" s="8"/>
      <c r="F40" s="8">
        <f>SUM(D40-E40)</f>
        <v>0</v>
      </c>
      <c r="G40" s="8"/>
    </row>
    <row r="41" spans="1:7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6"/>
      <c r="C46" s="6"/>
      <c r="D46" s="8"/>
      <c r="E46" s="8"/>
      <c r="F46" s="8">
        <f>SUM(D46-E46)</f>
        <v>0</v>
      </c>
      <c r="G46" s="8"/>
    </row>
    <row r="47" spans="1:7" x14ac:dyDescent="0.25">
      <c r="A47" s="26" t="s">
        <v>13</v>
      </c>
      <c r="B47" s="6"/>
      <c r="C47" s="6"/>
      <c r="D47" s="8"/>
      <c r="E47" s="8"/>
      <c r="F47" s="8">
        <f>SUM(D47-E47)</f>
        <v>0</v>
      </c>
      <c r="G47" s="8"/>
    </row>
    <row r="48" spans="1:7" x14ac:dyDescent="0.25">
      <c r="A48" s="26" t="s">
        <v>14</v>
      </c>
      <c r="B48" s="6"/>
      <c r="C48" s="6"/>
      <c r="D48" s="8"/>
      <c r="E48" s="8"/>
      <c r="F48" s="8">
        <f>SUM(D48-E48)</f>
        <v>0</v>
      </c>
      <c r="G48" s="8"/>
    </row>
    <row r="49" spans="1:7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61"/>
      <c r="C54" s="6"/>
      <c r="D54" s="8"/>
      <c r="E54" s="8"/>
      <c r="F54" s="8">
        <f>SUM(D54-E54)</f>
        <v>0</v>
      </c>
      <c r="G54" s="8"/>
    </row>
    <row r="55" spans="1:7" x14ac:dyDescent="0.25">
      <c r="A55" s="26" t="s">
        <v>13</v>
      </c>
      <c r="B55" s="61"/>
      <c r="C55" s="6"/>
      <c r="D55" s="62"/>
      <c r="E55" s="8"/>
      <c r="F55" s="8">
        <f>SUM(D55-E55)</f>
        <v>0</v>
      </c>
      <c r="G55" s="8"/>
    </row>
    <row r="56" spans="1:7" x14ac:dyDescent="0.25">
      <c r="A56" s="26" t="s">
        <v>16</v>
      </c>
      <c r="B56" s="61"/>
      <c r="C56" s="6"/>
      <c r="D56" s="8"/>
      <c r="E56" s="8"/>
      <c r="F56" s="8">
        <f>SUM(D56-E56)</f>
        <v>0</v>
      </c>
      <c r="G56" s="8"/>
    </row>
    <row r="57" spans="1:7" x14ac:dyDescent="0.25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6"/>
      <c r="C62" s="6"/>
      <c r="D62" s="8"/>
      <c r="E62" s="8"/>
      <c r="F62" s="8">
        <f>SUM(D62-E62)</f>
        <v>0</v>
      </c>
      <c r="G62" s="8"/>
    </row>
    <row r="63" spans="1:7" x14ac:dyDescent="0.25">
      <c r="A63" s="26" t="s">
        <v>14</v>
      </c>
      <c r="B63" s="6"/>
      <c r="C63" s="6"/>
      <c r="D63" s="8"/>
      <c r="E63" s="8"/>
      <c r="F63" s="8">
        <f>SUM(D63-E63)</f>
        <v>0</v>
      </c>
      <c r="G63" s="8"/>
    </row>
    <row r="64" spans="1:7" x14ac:dyDescent="0.25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6"/>
      <c r="C69" s="6"/>
      <c r="D69" s="8"/>
      <c r="E69" s="8"/>
      <c r="F69" s="8">
        <f>SUM(D69-E69)</f>
        <v>0</v>
      </c>
      <c r="G69" s="8"/>
    </row>
    <row r="70" spans="1:7" x14ac:dyDescent="0.25">
      <c r="A70" s="26" t="s">
        <v>13</v>
      </c>
      <c r="B70" s="6"/>
      <c r="C70" s="6"/>
      <c r="D70" s="8"/>
      <c r="E70" s="8"/>
      <c r="F70" s="8">
        <f>SUM(D70-E70)</f>
        <v>0</v>
      </c>
      <c r="G70" s="8"/>
    </row>
    <row r="71" spans="1:7" x14ac:dyDescent="0.25">
      <c r="A71" s="26" t="s">
        <v>14</v>
      </c>
      <c r="B71" s="6"/>
      <c r="C71" s="6"/>
      <c r="D71" s="8"/>
      <c r="E71" s="8"/>
      <c r="F71" s="8">
        <f>SUM(D71-E71)</f>
        <v>0</v>
      </c>
      <c r="G71" s="8"/>
    </row>
    <row r="72" spans="1:7" x14ac:dyDescent="0.25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3"/>
      <c r="C77" s="3"/>
      <c r="D77" s="1"/>
      <c r="E77" s="1"/>
      <c r="F77" s="1">
        <f>SUM(D77-E77)</f>
        <v>0</v>
      </c>
      <c r="G77" s="1"/>
    </row>
    <row r="78" spans="1:7" x14ac:dyDescent="0.25">
      <c r="A78" s="26" t="s">
        <v>13</v>
      </c>
      <c r="B78" s="3"/>
      <c r="C78" s="3"/>
      <c r="D78" s="1"/>
      <c r="E78" s="1"/>
      <c r="F78" s="1">
        <f>SUM(D78-E78)</f>
        <v>0</v>
      </c>
      <c r="G78" s="1"/>
    </row>
    <row r="79" spans="1:7" ht="14" x14ac:dyDescent="0.4">
      <c r="A79" s="26" t="s">
        <v>14</v>
      </c>
      <c r="B79" s="4"/>
      <c r="C79" s="4"/>
      <c r="D79" s="2"/>
      <c r="E79" s="2"/>
      <c r="F79" s="2">
        <f>SUM(D79-E79)</f>
        <v>0</v>
      </c>
      <c r="G79" s="2"/>
    </row>
    <row r="80" spans="1:7" x14ac:dyDescent="0.25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6"/>
      <c r="C85" s="6"/>
      <c r="D85" s="8"/>
      <c r="E85" s="8"/>
      <c r="F85" s="8">
        <f>SUM(D85-E85)</f>
        <v>0</v>
      </c>
      <c r="G85" s="8"/>
    </row>
    <row r="86" spans="1:7" x14ac:dyDescent="0.25">
      <c r="A86" s="26" t="s">
        <v>13</v>
      </c>
      <c r="B86" s="6"/>
      <c r="C86" s="6"/>
      <c r="D86" s="8"/>
      <c r="E86" s="8"/>
      <c r="F86" s="8">
        <f>SUM(D86-E86)</f>
        <v>0</v>
      </c>
      <c r="G86" s="8"/>
    </row>
    <row r="87" spans="1:7" x14ac:dyDescent="0.25">
      <c r="A87" s="26" t="s">
        <v>16</v>
      </c>
      <c r="B87" s="6"/>
      <c r="C87" s="6"/>
      <c r="D87" s="8"/>
      <c r="E87" s="8"/>
      <c r="F87" s="8">
        <f>SUM(D87-E87)</f>
        <v>0</v>
      </c>
      <c r="G87" s="8"/>
    </row>
    <row r="88" spans="1:7" x14ac:dyDescent="0.25">
      <c r="A88" s="26" t="s">
        <v>17</v>
      </c>
      <c r="B88" s="6"/>
      <c r="C88" s="6"/>
      <c r="D88" s="8"/>
      <c r="E88" s="8"/>
      <c r="F88" s="8">
        <f>SUM(D88-E88)</f>
        <v>0</v>
      </c>
      <c r="G88" s="8"/>
    </row>
    <row r="89" spans="1:7" x14ac:dyDescent="0.25">
      <c r="A89" s="26" t="s">
        <v>14</v>
      </c>
      <c r="B89" s="6"/>
      <c r="C89" s="6"/>
      <c r="D89" s="8"/>
      <c r="E89" s="8"/>
      <c r="F89" s="8">
        <f>SUM(D89-E89)</f>
        <v>0</v>
      </c>
      <c r="G89" s="8"/>
    </row>
    <row r="90" spans="1:7" x14ac:dyDescent="0.25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6"/>
      <c r="C95" s="6"/>
      <c r="D95" s="8"/>
      <c r="E95" s="8"/>
      <c r="F95" s="8">
        <f>SUM(D95-E95)</f>
        <v>0</v>
      </c>
      <c r="G95" s="8"/>
    </row>
    <row r="96" spans="1:7" x14ac:dyDescent="0.25">
      <c r="A96" s="26" t="s">
        <v>13</v>
      </c>
      <c r="B96" s="6"/>
      <c r="C96" s="6"/>
      <c r="D96" s="8"/>
      <c r="E96" s="8"/>
      <c r="F96" s="8">
        <f>SUM(D96-E96)</f>
        <v>0</v>
      </c>
      <c r="G96" s="8"/>
    </row>
    <row r="97" spans="1:7" x14ac:dyDescent="0.25">
      <c r="A97" s="26" t="s">
        <v>14</v>
      </c>
      <c r="B97" s="6"/>
      <c r="C97" s="6"/>
      <c r="D97" s="8"/>
      <c r="E97" s="8"/>
      <c r="F97" s="8">
        <f>SUM(D97-E97)</f>
        <v>0</v>
      </c>
      <c r="G97" s="8"/>
    </row>
    <row r="98" spans="1:7" x14ac:dyDescent="0.25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6"/>
      <c r="C103" s="6"/>
      <c r="D103" s="8"/>
      <c r="E103" s="8"/>
      <c r="F103" s="8">
        <f>SUM(D103-E103)</f>
        <v>0</v>
      </c>
      <c r="G103" s="8"/>
    </row>
    <row r="104" spans="1:7" x14ac:dyDescent="0.25">
      <c r="A104" s="26" t="s">
        <v>13</v>
      </c>
      <c r="B104" s="6"/>
      <c r="C104" s="6"/>
      <c r="D104" s="8"/>
      <c r="E104" s="8"/>
      <c r="F104" s="8">
        <f>SUM(D104-E104)</f>
        <v>0</v>
      </c>
      <c r="G104" s="8"/>
    </row>
    <row r="105" spans="1:7" x14ac:dyDescent="0.25">
      <c r="A105" s="26" t="s">
        <v>16</v>
      </c>
      <c r="B105" s="6"/>
      <c r="C105" s="6"/>
      <c r="D105" s="8"/>
      <c r="E105" s="8"/>
      <c r="F105" s="8">
        <f>SUM(D105-E105)</f>
        <v>0</v>
      </c>
      <c r="G105" s="8"/>
    </row>
    <row r="106" spans="1:7" x14ac:dyDescent="0.25">
      <c r="A106" s="26" t="s">
        <v>17</v>
      </c>
      <c r="B106" s="6"/>
      <c r="C106" s="6"/>
      <c r="D106" s="8"/>
      <c r="E106" s="8"/>
      <c r="F106" s="8">
        <f>SUM(D106-E106)</f>
        <v>0</v>
      </c>
      <c r="G106" s="8"/>
    </row>
    <row r="107" spans="1:7" x14ac:dyDescent="0.25">
      <c r="A107" s="26" t="s">
        <v>14</v>
      </c>
      <c r="B107" s="6"/>
      <c r="C107" s="6"/>
      <c r="D107" s="8"/>
      <c r="E107" s="8"/>
      <c r="F107" s="8">
        <f>SUM(D107-E107)</f>
        <v>0</v>
      </c>
      <c r="G107" s="8"/>
    </row>
    <row r="108" spans="1:7" x14ac:dyDescent="0.25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3"/>
      <c r="C113" s="3"/>
      <c r="D113" s="1"/>
      <c r="E113" s="1"/>
      <c r="F113" s="1">
        <f>SUM(D113-E113)</f>
        <v>0</v>
      </c>
      <c r="G113" s="1"/>
    </row>
    <row r="114" spans="1:7" ht="14" x14ac:dyDescent="0.4">
      <c r="A114" s="26" t="s">
        <v>14</v>
      </c>
      <c r="B114" s="4"/>
      <c r="C114" s="4"/>
      <c r="D114" s="2"/>
      <c r="E114" s="2"/>
      <c r="F114" s="7">
        <f>SUM(D114-E114)</f>
        <v>0</v>
      </c>
      <c r="G114" s="2"/>
    </row>
    <row r="115" spans="1:7" x14ac:dyDescent="0.25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6"/>
      <c r="C121" s="6"/>
      <c r="D121" s="8"/>
      <c r="E121" s="8"/>
      <c r="F121" s="8">
        <f>SUM(D121-E121)</f>
        <v>0</v>
      </c>
      <c r="G121" s="8"/>
    </row>
    <row r="122" spans="1:7" x14ac:dyDescent="0.25">
      <c r="A122" s="26" t="s">
        <v>13</v>
      </c>
      <c r="B122" s="6"/>
      <c r="C122" s="6"/>
      <c r="D122" s="8"/>
      <c r="E122" s="8"/>
      <c r="F122" s="8">
        <f>SUM(D122-E122)</f>
        <v>0</v>
      </c>
      <c r="G122" s="8"/>
    </row>
    <row r="123" spans="1:7" x14ac:dyDescent="0.25">
      <c r="A123" s="26" t="s">
        <v>14</v>
      </c>
      <c r="B123" s="6"/>
      <c r="C123" s="6"/>
      <c r="D123" s="8"/>
      <c r="E123" s="8"/>
      <c r="F123" s="8">
        <f>SUM(D123-E123)</f>
        <v>0</v>
      </c>
      <c r="G123" s="8"/>
    </row>
    <row r="124" spans="1:7" x14ac:dyDescent="0.25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6"/>
      <c r="C129" s="6"/>
      <c r="D129" s="8"/>
      <c r="E129" s="8"/>
      <c r="F129" s="8">
        <f>SUM(D129-E129)</f>
        <v>0</v>
      </c>
      <c r="G129" s="8"/>
    </row>
    <row r="130" spans="1:7" x14ac:dyDescent="0.25">
      <c r="A130" s="26" t="s">
        <v>13</v>
      </c>
      <c r="B130" s="6"/>
      <c r="C130" s="6"/>
      <c r="D130" s="8"/>
      <c r="E130" s="8"/>
      <c r="F130" s="8">
        <f>SUM(D130-E130)</f>
        <v>0</v>
      </c>
      <c r="G130" s="8"/>
    </row>
    <row r="131" spans="1:7" x14ac:dyDescent="0.25">
      <c r="A131" s="26" t="s">
        <v>14</v>
      </c>
      <c r="B131" s="6"/>
      <c r="C131" s="6"/>
      <c r="D131" s="8"/>
      <c r="E131" s="8"/>
      <c r="F131" s="8">
        <f>SUM(D131-E131)</f>
        <v>0</v>
      </c>
      <c r="G131" s="8"/>
    </row>
    <row r="132" spans="1:7" x14ac:dyDescent="0.25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6"/>
      <c r="C137" s="6"/>
      <c r="D137" s="8"/>
      <c r="E137" s="8"/>
      <c r="F137" s="8">
        <f>SUM(D137-E137)</f>
        <v>0</v>
      </c>
      <c r="G137" s="8"/>
    </row>
    <row r="138" spans="1:7" x14ac:dyDescent="0.25">
      <c r="A138" s="26" t="s">
        <v>13</v>
      </c>
      <c r="B138" s="6"/>
      <c r="C138" s="6"/>
      <c r="D138" s="8"/>
      <c r="E138" s="8"/>
      <c r="F138" s="8">
        <f>SUM(D138-E138)</f>
        <v>0</v>
      </c>
      <c r="G138" s="8"/>
    </row>
    <row r="139" spans="1:7" x14ac:dyDescent="0.25">
      <c r="A139" s="26" t="s">
        <v>14</v>
      </c>
      <c r="B139" s="6"/>
      <c r="C139" s="6"/>
      <c r="D139" s="8"/>
      <c r="E139" s="8"/>
      <c r="F139" s="8">
        <f>SUM(D139-E139)</f>
        <v>0</v>
      </c>
      <c r="G139" s="8"/>
    </row>
    <row r="140" spans="1:7" x14ac:dyDescent="0.25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6"/>
      <c r="C145" s="6"/>
      <c r="D145" s="8"/>
      <c r="E145" s="8"/>
      <c r="F145" s="8">
        <f>SUM(D145-E145)</f>
        <v>0</v>
      </c>
      <c r="G145" s="8"/>
    </row>
    <row r="146" spans="1:7" x14ac:dyDescent="0.25">
      <c r="A146" s="26" t="s">
        <v>14</v>
      </c>
      <c r="B146" s="6"/>
      <c r="C146" s="6"/>
      <c r="D146" s="8"/>
      <c r="E146" s="8"/>
      <c r="F146" s="8">
        <f>SUM(D146-E146)</f>
        <v>0</v>
      </c>
      <c r="G146" s="8"/>
    </row>
    <row r="147" spans="1:7" x14ac:dyDescent="0.25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3"/>
      <c r="C152" s="3"/>
      <c r="D152" s="1"/>
      <c r="E152" s="1"/>
      <c r="F152" s="1">
        <f>SUM(D152-E152)</f>
        <v>0</v>
      </c>
      <c r="G152" s="1"/>
    </row>
    <row r="153" spans="1:7" x14ac:dyDescent="0.25">
      <c r="A153" s="26" t="s">
        <v>13</v>
      </c>
      <c r="B153" s="3"/>
      <c r="C153" s="3"/>
      <c r="D153" s="1"/>
      <c r="E153" s="1"/>
      <c r="F153" s="1">
        <f>SUM(D153-E153)</f>
        <v>0</v>
      </c>
      <c r="G153" s="1"/>
    </row>
    <row r="154" spans="1:7" x14ac:dyDescent="0.25">
      <c r="A154" s="26" t="s">
        <v>17</v>
      </c>
      <c r="B154" s="3"/>
      <c r="C154" s="3"/>
      <c r="D154" s="1"/>
      <c r="E154" s="1"/>
      <c r="F154" s="1">
        <f>SUM(D154-E154)</f>
        <v>0</v>
      </c>
      <c r="G154" s="1"/>
    </row>
    <row r="155" spans="1:7" x14ac:dyDescent="0.25">
      <c r="A155" s="26" t="s">
        <v>14</v>
      </c>
      <c r="B155" s="6"/>
      <c r="C155" s="6"/>
      <c r="D155" s="8"/>
      <c r="E155" s="8"/>
      <c r="F155" s="8">
        <f>SUM(D155-E155)</f>
        <v>0</v>
      </c>
      <c r="G155" s="8"/>
    </row>
    <row r="156" spans="1:7" x14ac:dyDescent="0.25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8" ht="13" thickTop="1" x14ac:dyDescent="0.25">
      <c r="A161" s="26" t="s">
        <v>12</v>
      </c>
      <c r="B161" s="6"/>
      <c r="C161" s="6"/>
      <c r="D161" s="8"/>
      <c r="E161" s="8"/>
      <c r="F161" s="8">
        <f>SUM(D161-E161)</f>
        <v>0</v>
      </c>
      <c r="G161" s="8"/>
    </row>
    <row r="162" spans="1:8" x14ac:dyDescent="0.25">
      <c r="A162" s="26" t="s">
        <v>13</v>
      </c>
      <c r="B162" s="6"/>
      <c r="C162" s="6"/>
      <c r="D162" s="8"/>
      <c r="E162" s="8"/>
      <c r="F162" s="8">
        <f>SUM(D162-E162)</f>
        <v>0</v>
      </c>
      <c r="G162" s="8"/>
    </row>
    <row r="163" spans="1:8" x14ac:dyDescent="0.25">
      <c r="A163" s="26" t="s">
        <v>17</v>
      </c>
      <c r="B163" s="6"/>
      <c r="C163" s="6"/>
      <c r="D163" s="8"/>
      <c r="E163" s="8"/>
      <c r="F163" s="8">
        <f>SUM(D163-E163)</f>
        <v>0</v>
      </c>
      <c r="G163" s="8"/>
    </row>
    <row r="164" spans="1:8" x14ac:dyDescent="0.25">
      <c r="A164" s="26" t="s">
        <v>14</v>
      </c>
      <c r="B164" s="6"/>
      <c r="C164" s="6"/>
      <c r="D164" s="8"/>
      <c r="E164" s="8"/>
      <c r="F164" s="8">
        <f>SUM(D164-E164)</f>
        <v>0</v>
      </c>
      <c r="G164" s="8"/>
    </row>
    <row r="165" spans="1:8" x14ac:dyDescent="0.25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8" x14ac:dyDescent="0.25">
      <c r="A166" s="32"/>
      <c r="B166" s="32"/>
      <c r="C166" s="32"/>
      <c r="D166" s="51"/>
      <c r="E166" s="51"/>
      <c r="F166" s="51"/>
      <c r="G166" s="51"/>
    </row>
    <row r="167" spans="1:8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8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8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8" ht="13" thickTop="1" x14ac:dyDescent="0.25">
      <c r="A170" s="26" t="s">
        <v>12</v>
      </c>
      <c r="B170" s="6"/>
      <c r="C170" s="6"/>
      <c r="D170" s="8"/>
      <c r="E170" s="8"/>
      <c r="F170" s="8">
        <f>SUM(D170-E170)</f>
        <v>0</v>
      </c>
      <c r="G170" s="8"/>
    </row>
    <row r="171" spans="1:8" x14ac:dyDescent="0.25">
      <c r="A171" s="26" t="s">
        <v>14</v>
      </c>
      <c r="B171" s="6"/>
      <c r="C171" s="6"/>
      <c r="D171" s="8"/>
      <c r="E171" s="8"/>
      <c r="F171" s="8">
        <f>SUM(D171-E171)</f>
        <v>0</v>
      </c>
      <c r="G171" s="8"/>
    </row>
    <row r="172" spans="1:8" x14ac:dyDescent="0.25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8" x14ac:dyDescent="0.25">
      <c r="A173" s="32"/>
      <c r="B173" s="32"/>
      <c r="C173" s="32"/>
      <c r="D173" s="51"/>
      <c r="E173" s="51"/>
      <c r="F173" s="51"/>
      <c r="G173" s="51"/>
    </row>
    <row r="174" spans="1:8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8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8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  <c r="H176" s="71"/>
    </row>
    <row r="177" spans="1:8" ht="13" thickTop="1" x14ac:dyDescent="0.25">
      <c r="A177" s="26" t="s">
        <v>12</v>
      </c>
      <c r="B177" s="6"/>
      <c r="C177" s="6"/>
      <c r="D177" s="8"/>
      <c r="E177" s="8"/>
      <c r="F177" s="8">
        <f>SUM(D177-E177)</f>
        <v>0</v>
      </c>
      <c r="G177" s="8"/>
      <c r="H177" s="72"/>
    </row>
    <row r="178" spans="1:8" x14ac:dyDescent="0.25">
      <c r="A178" s="26" t="s">
        <v>13</v>
      </c>
      <c r="B178" s="6"/>
      <c r="C178" s="6"/>
      <c r="D178" s="8"/>
      <c r="E178" s="8"/>
      <c r="F178" s="8">
        <f>SUM(D178-E178)</f>
        <v>0</v>
      </c>
      <c r="G178" s="8"/>
      <c r="H178" s="72"/>
    </row>
    <row r="179" spans="1:8" x14ac:dyDescent="0.25">
      <c r="A179" s="26" t="s">
        <v>14</v>
      </c>
      <c r="B179" s="6"/>
      <c r="C179" s="6"/>
      <c r="D179" s="8"/>
      <c r="E179" s="8"/>
      <c r="F179" s="8">
        <f>SUM(D179-E179)</f>
        <v>0</v>
      </c>
      <c r="G179" s="8"/>
      <c r="H179" s="72"/>
    </row>
    <row r="180" spans="1:8" x14ac:dyDescent="0.25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  <c r="H180" s="71"/>
    </row>
    <row r="181" spans="1:8" x14ac:dyDescent="0.25">
      <c r="A181" s="32"/>
      <c r="B181" s="32"/>
      <c r="C181" s="32"/>
      <c r="D181" s="51"/>
      <c r="E181" s="51"/>
      <c r="F181" s="51"/>
      <c r="G181" s="51"/>
    </row>
    <row r="182" spans="1:8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8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8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8" ht="13" thickTop="1" x14ac:dyDescent="0.25">
      <c r="A185" s="26" t="s">
        <v>12</v>
      </c>
      <c r="B185" s="6"/>
      <c r="C185" s="6"/>
      <c r="D185" s="8"/>
      <c r="E185" s="8"/>
      <c r="F185" s="8">
        <f>SUM(D185-E185)</f>
        <v>0</v>
      </c>
      <c r="G185" s="8"/>
    </row>
    <row r="186" spans="1:8" x14ac:dyDescent="0.25">
      <c r="A186" s="26" t="s">
        <v>13</v>
      </c>
      <c r="B186" s="6"/>
      <c r="C186" s="6"/>
      <c r="D186" s="8"/>
      <c r="E186" s="8"/>
      <c r="F186" s="8">
        <f>SUM(D186-E186)</f>
        <v>0</v>
      </c>
      <c r="G186" s="8"/>
    </row>
    <row r="187" spans="1:8" x14ac:dyDescent="0.25">
      <c r="A187" s="26" t="s">
        <v>17</v>
      </c>
      <c r="B187" s="6"/>
      <c r="C187" s="6"/>
      <c r="D187" s="8"/>
      <c r="E187" s="8"/>
      <c r="F187" s="8">
        <f>SUM(D187-E187)</f>
        <v>0</v>
      </c>
      <c r="G187" s="8"/>
    </row>
    <row r="188" spans="1:8" x14ac:dyDescent="0.25">
      <c r="A188" s="26" t="s">
        <v>14</v>
      </c>
      <c r="B188" s="6"/>
      <c r="C188" s="6"/>
      <c r="D188" s="8"/>
      <c r="E188" s="8"/>
      <c r="F188" s="8">
        <f>SUM(D188-E188)</f>
        <v>0</v>
      </c>
      <c r="G188" s="8"/>
    </row>
    <row r="189" spans="1:8" x14ac:dyDescent="0.25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8" x14ac:dyDescent="0.25">
      <c r="A190" s="32"/>
      <c r="B190" s="32"/>
      <c r="C190" s="32"/>
      <c r="D190" s="51"/>
      <c r="E190" s="51"/>
      <c r="F190" s="51"/>
      <c r="G190" s="51"/>
    </row>
    <row r="191" spans="1:8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8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6"/>
      <c r="C194" s="6"/>
      <c r="D194" s="8"/>
      <c r="E194" s="8"/>
      <c r="F194" s="8">
        <f>SUM(D194-E194)</f>
        <v>0</v>
      </c>
      <c r="G194" s="8"/>
    </row>
    <row r="195" spans="1:7" x14ac:dyDescent="0.25">
      <c r="A195" s="26" t="s">
        <v>13</v>
      </c>
      <c r="B195" s="6"/>
      <c r="C195" s="6"/>
      <c r="D195" s="8"/>
      <c r="E195" s="8"/>
      <c r="F195" s="8">
        <f>SUM(D195-E195)</f>
        <v>0</v>
      </c>
      <c r="G195" s="8"/>
    </row>
    <row r="196" spans="1:7" x14ac:dyDescent="0.25">
      <c r="A196" s="26" t="s">
        <v>17</v>
      </c>
      <c r="B196" s="6"/>
      <c r="C196" s="6"/>
      <c r="D196" s="8"/>
      <c r="E196" s="8"/>
      <c r="F196" s="8">
        <f>SUM(D196-E196)</f>
        <v>0</v>
      </c>
      <c r="G196" s="8"/>
    </row>
    <row r="197" spans="1:7" x14ac:dyDescent="0.25">
      <c r="A197" s="26" t="s">
        <v>14</v>
      </c>
      <c r="B197" s="6"/>
      <c r="C197" s="6"/>
      <c r="D197" s="8"/>
      <c r="E197" s="8"/>
      <c r="F197" s="8">
        <f>SUM(D197-E197)</f>
        <v>0</v>
      </c>
      <c r="G197" s="8"/>
    </row>
    <row r="198" spans="1:7" x14ac:dyDescent="0.25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6"/>
      <c r="C203" s="6"/>
      <c r="D203" s="8"/>
      <c r="E203" s="8"/>
      <c r="F203" s="8">
        <f>SUM(D203-E203)</f>
        <v>0</v>
      </c>
      <c r="G203" s="8"/>
    </row>
    <row r="204" spans="1:7" x14ac:dyDescent="0.25">
      <c r="A204" s="26" t="s">
        <v>13</v>
      </c>
      <c r="B204" s="6"/>
      <c r="C204" s="6"/>
      <c r="D204" s="8"/>
      <c r="E204" s="8"/>
      <c r="F204" s="8">
        <f>SUM(D204-E204)</f>
        <v>0</v>
      </c>
      <c r="G204" s="8"/>
    </row>
    <row r="205" spans="1:7" x14ac:dyDescent="0.25">
      <c r="A205" s="26" t="s">
        <v>16</v>
      </c>
      <c r="B205" s="6"/>
      <c r="C205" s="6"/>
      <c r="D205" s="8"/>
      <c r="E205" s="8"/>
      <c r="F205" s="8">
        <f>SUM(D205-E205)</f>
        <v>0</v>
      </c>
      <c r="G205" s="8"/>
    </row>
    <row r="206" spans="1:7" x14ac:dyDescent="0.25">
      <c r="A206" s="26" t="s">
        <v>17</v>
      </c>
      <c r="B206" s="6"/>
      <c r="C206" s="6"/>
      <c r="D206" s="8"/>
      <c r="E206" s="8"/>
      <c r="F206" s="8">
        <f>SUM(D206-E206)</f>
        <v>0</v>
      </c>
      <c r="G206" s="8"/>
    </row>
    <row r="207" spans="1:7" x14ac:dyDescent="0.25">
      <c r="A207" s="26" t="s">
        <v>14</v>
      </c>
      <c r="B207" s="6"/>
      <c r="C207" s="6"/>
      <c r="D207" s="8"/>
      <c r="E207" s="8"/>
      <c r="F207" s="8">
        <f>SUM(D207-E207)</f>
        <v>0</v>
      </c>
      <c r="G207" s="8"/>
    </row>
    <row r="208" spans="1:7" x14ac:dyDescent="0.25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6"/>
      <c r="C213" s="6"/>
      <c r="D213" s="8"/>
      <c r="E213" s="8"/>
      <c r="F213" s="8">
        <f>SUM(D213-E213)</f>
        <v>0</v>
      </c>
      <c r="G213" s="8"/>
    </row>
    <row r="214" spans="1:7" x14ac:dyDescent="0.25">
      <c r="A214" s="26" t="s">
        <v>13</v>
      </c>
      <c r="B214" s="6"/>
      <c r="C214" s="6"/>
      <c r="D214" s="8"/>
      <c r="E214" s="8"/>
      <c r="F214" s="8">
        <f>SUM(D214-E214)</f>
        <v>0</v>
      </c>
      <c r="G214" s="8"/>
    </row>
    <row r="215" spans="1:7" x14ac:dyDescent="0.25">
      <c r="A215" s="26" t="s">
        <v>16</v>
      </c>
      <c r="B215" s="6"/>
      <c r="C215" s="6"/>
      <c r="D215" s="8"/>
      <c r="E215" s="8"/>
      <c r="F215" s="8">
        <f>SUM(D215-E215)</f>
        <v>0</v>
      </c>
      <c r="G215" s="8"/>
    </row>
    <row r="216" spans="1:7" x14ac:dyDescent="0.25">
      <c r="A216" s="26" t="s">
        <v>14</v>
      </c>
      <c r="B216" s="6"/>
      <c r="C216" s="6"/>
      <c r="D216" s="8"/>
      <c r="E216" s="8"/>
      <c r="F216" s="8">
        <f>SUM(D216-E216)</f>
        <v>0</v>
      </c>
      <c r="G216" s="8"/>
    </row>
    <row r="217" spans="1:7" x14ac:dyDescent="0.25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6"/>
      <c r="C222" s="6"/>
      <c r="D222" s="8"/>
      <c r="E222" s="8"/>
      <c r="F222" s="8">
        <f>SUM(D222-E222)</f>
        <v>0</v>
      </c>
      <c r="G222" s="8"/>
    </row>
    <row r="223" spans="1:7" x14ac:dyDescent="0.25">
      <c r="A223" s="26" t="s">
        <v>13</v>
      </c>
      <c r="B223" s="6"/>
      <c r="C223" s="6"/>
      <c r="D223" s="8"/>
      <c r="E223" s="8"/>
      <c r="F223" s="8">
        <f>SUM(D223-E223)</f>
        <v>0</v>
      </c>
      <c r="G223" s="8"/>
    </row>
    <row r="224" spans="1:7" x14ac:dyDescent="0.25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6"/>
      <c r="C229" s="6"/>
      <c r="D229" s="8"/>
      <c r="E229" s="8"/>
      <c r="F229" s="8">
        <f>SUM(D229-E229)</f>
        <v>0</v>
      </c>
      <c r="G229" s="8"/>
    </row>
    <row r="230" spans="1:7" x14ac:dyDescent="0.25">
      <c r="A230" s="26" t="s">
        <v>13</v>
      </c>
      <c r="B230" s="6"/>
      <c r="C230" s="6"/>
      <c r="D230" s="8"/>
      <c r="E230" s="8"/>
      <c r="F230" s="8">
        <f>SUM(D230-E230)</f>
        <v>0</v>
      </c>
      <c r="G230" s="8"/>
    </row>
    <row r="231" spans="1:7" x14ac:dyDescent="0.25">
      <c r="A231" s="26" t="s">
        <v>16</v>
      </c>
      <c r="B231" s="6"/>
      <c r="C231" s="6"/>
      <c r="D231" s="8"/>
      <c r="E231" s="8"/>
      <c r="F231" s="8">
        <f>SUM(D231-E231)</f>
        <v>0</v>
      </c>
      <c r="G231" s="8"/>
    </row>
    <row r="232" spans="1:7" x14ac:dyDescent="0.25">
      <c r="A232" s="26" t="s">
        <v>17</v>
      </c>
      <c r="B232" s="6"/>
      <c r="C232" s="6"/>
      <c r="D232" s="8"/>
      <c r="E232" s="8"/>
      <c r="F232" s="8">
        <f>SUM(D232-E232)</f>
        <v>0</v>
      </c>
      <c r="G232" s="8"/>
    </row>
    <row r="233" spans="1:7" x14ac:dyDescent="0.25">
      <c r="A233" s="26" t="s">
        <v>14</v>
      </c>
      <c r="B233" s="6"/>
      <c r="C233" s="6"/>
      <c r="D233" s="8"/>
      <c r="E233" s="8"/>
      <c r="F233" s="8">
        <f>SUM(D233-E233)</f>
        <v>0</v>
      </c>
      <c r="G233" s="8"/>
    </row>
    <row r="234" spans="1:7" x14ac:dyDescent="0.25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6"/>
      <c r="C239" s="6"/>
      <c r="D239" s="8"/>
      <c r="E239" s="8"/>
      <c r="F239" s="8">
        <f>SUM(D239-E239)</f>
        <v>0</v>
      </c>
      <c r="G239" s="8"/>
    </row>
    <row r="240" spans="1:7" x14ac:dyDescent="0.25">
      <c r="A240" s="26" t="s">
        <v>13</v>
      </c>
      <c r="B240" s="6"/>
      <c r="C240" s="6"/>
      <c r="D240" s="8"/>
      <c r="E240" s="8"/>
      <c r="F240" s="8">
        <f>SUM(D240-E240)</f>
        <v>0</v>
      </c>
      <c r="G240" s="8"/>
    </row>
    <row r="241" spans="1:7" x14ac:dyDescent="0.25">
      <c r="A241" s="26" t="s">
        <v>14</v>
      </c>
      <c r="B241" s="6"/>
      <c r="C241" s="6"/>
      <c r="D241" s="8"/>
      <c r="E241" s="8"/>
      <c r="F241" s="8">
        <f>SUM(D241-E241)</f>
        <v>0</v>
      </c>
      <c r="G241" s="8"/>
    </row>
    <row r="242" spans="1:7" x14ac:dyDescent="0.25">
      <c r="A242" s="30" t="s">
        <v>15</v>
      </c>
      <c r="B242" s="30">
        <f>SUM(B239:B241)</f>
        <v>0</v>
      </c>
      <c r="C242" s="30">
        <f>SUM(C239:C241)</f>
        <v>0</v>
      </c>
      <c r="D242" s="49">
        <f t="shared" ref="D242:G242" si="28">SUM(D239:D241)</f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6"/>
      <c r="C247" s="6"/>
      <c r="D247" s="8"/>
      <c r="E247" s="8"/>
      <c r="F247" s="8">
        <f>SUM(D247-E247)</f>
        <v>0</v>
      </c>
      <c r="G247" s="8"/>
    </row>
    <row r="248" spans="1:7" x14ac:dyDescent="0.25">
      <c r="A248" s="26" t="s">
        <v>13</v>
      </c>
      <c r="B248" s="6"/>
      <c r="C248" s="6"/>
      <c r="D248" s="8"/>
      <c r="E248" s="8"/>
      <c r="F248" s="8">
        <f>SUM(D248-E248)</f>
        <v>0</v>
      </c>
      <c r="G248" s="8"/>
    </row>
    <row r="249" spans="1:7" x14ac:dyDescent="0.25">
      <c r="A249" s="26" t="s">
        <v>14</v>
      </c>
      <c r="B249" s="6"/>
      <c r="C249" s="6"/>
      <c r="D249" s="8"/>
      <c r="E249" s="8"/>
      <c r="F249" s="8">
        <f>SUM(D249-E249)</f>
        <v>0</v>
      </c>
      <c r="G249" s="8"/>
    </row>
    <row r="250" spans="1:7" x14ac:dyDescent="0.25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6"/>
      <c r="C255" s="6"/>
      <c r="D255" s="8"/>
      <c r="E255" s="8"/>
      <c r="F255" s="8">
        <f>SUM(D255-E255)</f>
        <v>0</v>
      </c>
      <c r="G255" s="8"/>
    </row>
    <row r="256" spans="1:7" x14ac:dyDescent="0.25">
      <c r="A256" s="26" t="s">
        <v>13</v>
      </c>
      <c r="B256" s="6"/>
      <c r="C256" s="6"/>
      <c r="D256" s="8"/>
      <c r="E256" s="8"/>
      <c r="F256" s="8">
        <f>SUM(D256-E256)</f>
        <v>0</v>
      </c>
      <c r="G256" s="8"/>
    </row>
    <row r="257" spans="1:7" x14ac:dyDescent="0.25">
      <c r="A257" s="26" t="s">
        <v>14</v>
      </c>
      <c r="B257" s="6"/>
      <c r="C257" s="6"/>
      <c r="D257" s="8"/>
      <c r="E257" s="8"/>
      <c r="F257" s="8">
        <f>SUM(D257-E257)</f>
        <v>0</v>
      </c>
      <c r="G257" s="8"/>
    </row>
    <row r="258" spans="1:7" x14ac:dyDescent="0.25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5">
      <c r="A259" s="14"/>
      <c r="B259" s="14"/>
      <c r="C259" s="14"/>
    </row>
    <row r="260" spans="1:7" ht="15.5" x14ac:dyDescent="0.35">
      <c r="A260" s="80" t="s">
        <v>49</v>
      </c>
      <c r="B260" s="80"/>
      <c r="C260" s="80"/>
      <c r="D260" s="80"/>
      <c r="E260" s="80"/>
    </row>
    <row r="261" spans="1:7" ht="16" thickBot="1" x14ac:dyDescent="0.4">
      <c r="A261" s="18"/>
      <c r="B261" s="18"/>
      <c r="C261" s="18"/>
      <c r="D261" s="56"/>
      <c r="E261" s="56"/>
    </row>
    <row r="262" spans="1:7" ht="13.5" customHeight="1" thickTop="1" x14ac:dyDescent="0.25">
      <c r="A262" s="81" t="s">
        <v>54</v>
      </c>
      <c r="B262" s="83" t="s">
        <v>67</v>
      </c>
      <c r="C262" s="85" t="s">
        <v>68</v>
      </c>
      <c r="D262" s="75" t="s">
        <v>65</v>
      </c>
      <c r="E262" s="75" t="s">
        <v>64</v>
      </c>
      <c r="F262" s="75" t="s">
        <v>62</v>
      </c>
      <c r="G262" s="77" t="s">
        <v>63</v>
      </c>
    </row>
    <row r="263" spans="1:7" ht="13" thickBot="1" x14ac:dyDescent="0.3">
      <c r="A263" s="82"/>
      <c r="B263" s="84"/>
      <c r="C263" s="86"/>
      <c r="D263" s="76"/>
      <c r="E263" s="76"/>
      <c r="F263" s="76"/>
      <c r="G263" s="78"/>
    </row>
    <row r="264" spans="1:7" ht="13" thickTop="1" x14ac:dyDescent="0.25"/>
    <row r="265" spans="1:7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" thickBot="1" x14ac:dyDescent="0.3">
      <c r="A270" s="13" t="s">
        <v>15</v>
      </c>
      <c r="B270" s="42">
        <f t="shared" ref="B270:E270" si="31">SUM(B265:B269)</f>
        <v>0</v>
      </c>
      <c r="C270" s="42">
        <f t="shared" si="31"/>
        <v>0</v>
      </c>
      <c r="D270" s="57">
        <f>SUM(D265:D269)</f>
        <v>0</v>
      </c>
      <c r="E270" s="57">
        <f t="shared" si="31"/>
        <v>0</v>
      </c>
      <c r="F270" s="57">
        <f>SUM(F265:F269)</f>
        <v>0</v>
      </c>
      <c r="G270" s="57">
        <f>SUM(G265:G269)</f>
        <v>0</v>
      </c>
    </row>
    <row r="271" spans="1:7" ht="13" thickTop="1" x14ac:dyDescent="0.25">
      <c r="A271" s="79"/>
      <c r="B271" s="79"/>
      <c r="C271" s="79"/>
      <c r="D271" s="79"/>
      <c r="E271" s="48"/>
    </row>
    <row r="272" spans="1:7" x14ac:dyDescent="0.25">
      <c r="A272" s="13" t="s">
        <v>57</v>
      </c>
      <c r="B272" s="13"/>
      <c r="C272" s="13"/>
      <c r="D272" s="58"/>
      <c r="E272" s="48"/>
    </row>
    <row r="273" spans="1:1" x14ac:dyDescent="0.25">
      <c r="A273" s="9" t="s">
        <v>58</v>
      </c>
    </row>
    <row r="274" spans="1:1" x14ac:dyDescent="0.25">
      <c r="A274" s="9" t="s">
        <v>59</v>
      </c>
    </row>
    <row r="275" spans="1:1" x14ac:dyDescent="0.25">
      <c r="A275" s="9" t="s">
        <v>60</v>
      </c>
    </row>
    <row r="276" spans="1:1" x14ac:dyDescent="0.25">
      <c r="A276" s="9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2019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G54" sqref="G54:G56"/>
    </sheetView>
  </sheetViews>
  <sheetFormatPr defaultRowHeight="12.5" x14ac:dyDescent="0.25"/>
  <cols>
    <col min="1" max="1" width="11.81640625" customWidth="1"/>
    <col min="2" max="2" width="7.453125" bestFit="1" customWidth="1"/>
    <col min="3" max="3" width="7.1796875" bestFit="1" customWidth="1"/>
    <col min="4" max="4" width="16.453125" style="59" customWidth="1"/>
    <col min="5" max="5" width="15.1796875" style="59" customWidth="1"/>
    <col min="6" max="6" width="15.1796875" style="59" bestFit="1" customWidth="1"/>
    <col min="7" max="7" width="14" style="59" bestFit="1" customWidth="1"/>
    <col min="8" max="8" width="9.54296875" bestFit="1" customWidth="1"/>
  </cols>
  <sheetData>
    <row r="1" spans="1:8" ht="13.5" thickBot="1" x14ac:dyDescent="0.35">
      <c r="A1" s="24" t="s">
        <v>18</v>
      </c>
      <c r="B1" s="24"/>
      <c r="C1" s="9"/>
      <c r="D1" s="40"/>
      <c r="E1" s="40"/>
      <c r="F1" s="40"/>
      <c r="G1" s="43"/>
    </row>
    <row r="2" spans="1:8" ht="13" thickTop="1" x14ac:dyDescent="0.25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</row>
    <row r="3" spans="1:8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" thickTop="1" x14ac:dyDescent="0.25">
      <c r="A4" s="14" t="s">
        <v>12</v>
      </c>
      <c r="B4" s="6"/>
      <c r="C4" s="6"/>
      <c r="D4" s="65"/>
      <c r="E4" s="65"/>
      <c r="F4" s="8">
        <f>SUM(D4-E4)</f>
        <v>0</v>
      </c>
      <c r="G4" s="65"/>
    </row>
    <row r="5" spans="1:8" x14ac:dyDescent="0.25">
      <c r="A5" s="14" t="s">
        <v>13</v>
      </c>
      <c r="B5" s="6"/>
      <c r="C5" s="6"/>
      <c r="D5" s="65"/>
      <c r="E5" s="65"/>
      <c r="F5" s="8">
        <f>SUM(D5-E5)</f>
        <v>0</v>
      </c>
      <c r="G5" s="65"/>
    </row>
    <row r="6" spans="1:8" x14ac:dyDescent="0.25">
      <c r="A6" s="26" t="s">
        <v>14</v>
      </c>
      <c r="B6" s="6"/>
      <c r="C6" s="6"/>
      <c r="D6" s="65"/>
      <c r="E6" s="65"/>
      <c r="F6" s="8">
        <f>SUM(D6-E6)</f>
        <v>0</v>
      </c>
      <c r="G6" s="65"/>
    </row>
    <row r="7" spans="1:8" x14ac:dyDescent="0.25">
      <c r="A7" s="30" t="s">
        <v>15</v>
      </c>
      <c r="B7" s="30">
        <f>SUM(B4:B6)</f>
        <v>0</v>
      </c>
      <c r="C7" s="30">
        <f t="shared" ref="C7:G7" si="0">SUM(C4:C6)</f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74"/>
    </row>
    <row r="8" spans="1:8" x14ac:dyDescent="0.25">
      <c r="A8" s="26"/>
      <c r="B8" s="26"/>
      <c r="C8" s="26"/>
      <c r="D8" s="50"/>
      <c r="E8" s="50"/>
      <c r="F8" s="50"/>
      <c r="G8" s="50"/>
    </row>
    <row r="9" spans="1:8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" thickTop="1" x14ac:dyDescent="0.25">
      <c r="A12" s="26" t="s">
        <v>12</v>
      </c>
      <c r="B12" s="66"/>
      <c r="C12" s="66"/>
      <c r="D12" s="65"/>
      <c r="E12" s="65"/>
      <c r="F12" s="29">
        <f>SUM(D12-E12)</f>
        <v>0</v>
      </c>
      <c r="G12" s="65"/>
    </row>
    <row r="13" spans="1:8" x14ac:dyDescent="0.25">
      <c r="A13" s="26" t="s">
        <v>13</v>
      </c>
      <c r="B13" s="66"/>
      <c r="C13" s="66"/>
      <c r="D13" s="65"/>
      <c r="E13" s="65"/>
      <c r="F13" s="29">
        <f>SUM(D13-E13)</f>
        <v>0</v>
      </c>
      <c r="G13" s="65"/>
    </row>
    <row r="14" spans="1:8" x14ac:dyDescent="0.25">
      <c r="A14" s="26" t="s">
        <v>14</v>
      </c>
      <c r="B14" s="66"/>
      <c r="C14" s="66"/>
      <c r="D14" s="65"/>
      <c r="E14" s="65"/>
      <c r="F14" s="39">
        <f>SUM(D14-E14)</f>
        <v>0</v>
      </c>
      <c r="G14" s="65"/>
    </row>
    <row r="15" spans="1:8" x14ac:dyDescent="0.25">
      <c r="A15" s="30" t="s">
        <v>15</v>
      </c>
      <c r="B15" s="30">
        <f>SUM(B12:B14)</f>
        <v>0</v>
      </c>
      <c r="C15" s="30">
        <f t="shared" ref="C15:G15" si="1">SUM(C12:C14)</f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  <c r="H15" s="74"/>
    </row>
    <row r="16" spans="1:8" x14ac:dyDescent="0.25">
      <c r="A16" s="26"/>
      <c r="B16" s="26"/>
      <c r="C16" s="26"/>
      <c r="D16" s="50"/>
      <c r="E16" s="50"/>
      <c r="F16" s="50"/>
      <c r="G16" s="50"/>
    </row>
    <row r="17" spans="1:8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8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8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8" ht="13" thickTop="1" x14ac:dyDescent="0.25">
      <c r="A20" s="26" t="s">
        <v>12</v>
      </c>
      <c r="B20" s="66"/>
      <c r="C20" s="66"/>
      <c r="D20" s="65"/>
      <c r="E20" s="65"/>
      <c r="F20" s="8">
        <f>SUM(D20-E20)</f>
        <v>0</v>
      </c>
      <c r="G20" s="65"/>
    </row>
    <row r="21" spans="1:8" x14ac:dyDescent="0.25">
      <c r="A21" s="26" t="s">
        <v>13</v>
      </c>
      <c r="B21" s="66"/>
      <c r="C21" s="66"/>
      <c r="D21" s="65"/>
      <c r="E21" s="65"/>
      <c r="F21" s="8">
        <f>SUM(D21-E21)</f>
        <v>0</v>
      </c>
      <c r="G21" s="65"/>
    </row>
    <row r="22" spans="1:8" x14ac:dyDescent="0.25">
      <c r="A22" s="26" t="s">
        <v>14</v>
      </c>
      <c r="B22" s="66"/>
      <c r="C22" s="66"/>
      <c r="D22" s="65"/>
      <c r="E22" s="65"/>
      <c r="F22" s="8">
        <f>SUM(D22-E22)</f>
        <v>0</v>
      </c>
      <c r="G22" s="65"/>
    </row>
    <row r="23" spans="1:8" x14ac:dyDescent="0.25">
      <c r="A23" s="30" t="s">
        <v>15</v>
      </c>
      <c r="B23" s="30">
        <f>SUM(B20:B22)</f>
        <v>0</v>
      </c>
      <c r="C23" s="30">
        <f t="shared" ref="C23:G23" si="2">SUM(C20:C22)</f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  <c r="H23" s="74"/>
    </row>
    <row r="24" spans="1:8" x14ac:dyDescent="0.25">
      <c r="A24" s="32"/>
      <c r="B24" s="32"/>
      <c r="C24" s="32"/>
      <c r="D24" s="51"/>
      <c r="E24" s="51"/>
      <c r="F24" s="51"/>
      <c r="G24" s="51"/>
    </row>
    <row r="25" spans="1:8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8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8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8" ht="13" thickTop="1" x14ac:dyDescent="0.25">
      <c r="A28" s="26" t="s">
        <v>12</v>
      </c>
      <c r="B28" s="66"/>
      <c r="C28" s="66"/>
      <c r="D28" s="65"/>
      <c r="E28" s="65"/>
      <c r="F28" s="8">
        <f>SUM(D28-E28)</f>
        <v>0</v>
      </c>
      <c r="G28" s="65"/>
    </row>
    <row r="29" spans="1:8" x14ac:dyDescent="0.25">
      <c r="A29" s="26" t="s">
        <v>13</v>
      </c>
      <c r="B29" s="66"/>
      <c r="C29" s="66"/>
      <c r="D29" s="65"/>
      <c r="E29" s="65"/>
      <c r="F29" s="8">
        <f>SUM(D29-E29)</f>
        <v>0</v>
      </c>
      <c r="G29" s="65"/>
    </row>
    <row r="30" spans="1:8" x14ac:dyDescent="0.25">
      <c r="A30" s="26" t="s">
        <v>16</v>
      </c>
      <c r="B30" s="66"/>
      <c r="C30" s="66"/>
      <c r="D30" s="65"/>
      <c r="E30" s="65"/>
      <c r="F30" s="8">
        <f>SUM(D30-E30)</f>
        <v>0</v>
      </c>
      <c r="G30" s="65"/>
    </row>
    <row r="31" spans="1:8" x14ac:dyDescent="0.25">
      <c r="A31" s="26" t="s">
        <v>14</v>
      </c>
      <c r="B31" s="66"/>
      <c r="C31" s="66"/>
      <c r="D31" s="65"/>
      <c r="E31" s="65"/>
      <c r="F31" s="8">
        <f>SUM(D31-E31)</f>
        <v>0</v>
      </c>
      <c r="G31" s="65"/>
    </row>
    <row r="32" spans="1:8" x14ac:dyDescent="0.25">
      <c r="A32" s="30" t="s">
        <v>15</v>
      </c>
      <c r="B32" s="30">
        <f>SUM(B28:B31)</f>
        <v>0</v>
      </c>
      <c r="C32" s="30">
        <f t="shared" ref="C32:G32" si="3">SUM(C28:C31)</f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  <c r="H32" s="74"/>
    </row>
    <row r="33" spans="1:8" x14ac:dyDescent="0.25">
      <c r="A33" s="32"/>
      <c r="B33" s="32"/>
      <c r="C33" s="32"/>
      <c r="D33" s="51"/>
      <c r="E33" s="51"/>
      <c r="F33" s="51"/>
      <c r="G33" s="51"/>
    </row>
    <row r="34" spans="1:8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8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8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8" ht="13" thickTop="1" x14ac:dyDescent="0.25">
      <c r="A37" s="26" t="s">
        <v>12</v>
      </c>
      <c r="B37" s="66"/>
      <c r="C37" s="66"/>
      <c r="D37" s="65"/>
      <c r="E37" s="65"/>
      <c r="F37" s="8">
        <f>SUM(D37-E37)</f>
        <v>0</v>
      </c>
      <c r="G37" s="65"/>
    </row>
    <row r="38" spans="1:8" x14ac:dyDescent="0.25">
      <c r="A38" s="26" t="s">
        <v>13</v>
      </c>
      <c r="B38" s="66"/>
      <c r="C38" s="66"/>
      <c r="D38" s="65"/>
      <c r="E38" s="65"/>
      <c r="F38" s="8">
        <f>SUM(D38-E38)</f>
        <v>0</v>
      </c>
      <c r="G38" s="65"/>
    </row>
    <row r="39" spans="1:8" x14ac:dyDescent="0.25">
      <c r="A39" s="26" t="s">
        <v>16</v>
      </c>
      <c r="B39" s="66"/>
      <c r="C39" s="66"/>
      <c r="D39" s="65"/>
      <c r="E39" s="65"/>
      <c r="F39" s="8">
        <f>SUM(D39-E39)</f>
        <v>0</v>
      </c>
      <c r="G39" s="65"/>
    </row>
    <row r="40" spans="1:8" x14ac:dyDescent="0.25">
      <c r="A40" s="26" t="s">
        <v>14</v>
      </c>
      <c r="B40" s="66"/>
      <c r="C40" s="66"/>
      <c r="D40" s="65"/>
      <c r="E40" s="65"/>
      <c r="F40" s="8">
        <f>SUM(D40-E40)</f>
        <v>0</v>
      </c>
      <c r="G40" s="65"/>
    </row>
    <row r="41" spans="1:8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  <c r="H41" s="74"/>
    </row>
    <row r="42" spans="1:8" x14ac:dyDescent="0.25">
      <c r="A42" s="32"/>
      <c r="B42" s="32"/>
      <c r="C42" s="32"/>
      <c r="D42" s="51"/>
      <c r="E42" s="51"/>
      <c r="F42" s="51"/>
      <c r="G42" s="51"/>
    </row>
    <row r="43" spans="1:8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8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8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8" ht="13" thickTop="1" x14ac:dyDescent="0.25">
      <c r="A46" s="26" t="s">
        <v>12</v>
      </c>
      <c r="B46" s="66"/>
      <c r="C46" s="66"/>
      <c r="D46" s="65"/>
      <c r="E46" s="65"/>
      <c r="F46" s="8">
        <f>SUM(D46-E46)</f>
        <v>0</v>
      </c>
      <c r="G46" s="65"/>
    </row>
    <row r="47" spans="1:8" x14ac:dyDescent="0.25">
      <c r="A47" s="26" t="s">
        <v>13</v>
      </c>
      <c r="B47" s="66"/>
      <c r="C47" s="66"/>
      <c r="D47" s="65"/>
      <c r="E47" s="65"/>
      <c r="F47" s="8">
        <f>SUM(D47-E47)</f>
        <v>0</v>
      </c>
      <c r="G47" s="65"/>
    </row>
    <row r="48" spans="1:8" x14ac:dyDescent="0.25">
      <c r="A48" s="26" t="s">
        <v>14</v>
      </c>
      <c r="B48" s="66"/>
      <c r="C48" s="66"/>
      <c r="D48" s="65"/>
      <c r="E48" s="65"/>
      <c r="F48" s="8">
        <f>SUM(D48-E48)</f>
        <v>0</v>
      </c>
      <c r="G48" s="65"/>
    </row>
    <row r="49" spans="1:8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  <c r="H49" s="74"/>
    </row>
    <row r="50" spans="1:8" x14ac:dyDescent="0.25">
      <c r="A50" s="32"/>
      <c r="B50" s="32"/>
      <c r="C50" s="32"/>
      <c r="D50" s="51"/>
      <c r="E50" s="51"/>
      <c r="F50" s="51"/>
      <c r="G50" s="51"/>
    </row>
    <row r="51" spans="1:8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8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8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8" ht="13" thickTop="1" x14ac:dyDescent="0.25">
      <c r="A54" s="26" t="s">
        <v>12</v>
      </c>
      <c r="B54" s="61"/>
      <c r="C54" s="6"/>
      <c r="D54" s="65"/>
      <c r="E54" s="65"/>
      <c r="F54" s="8">
        <f>SUM(D54-E54)</f>
        <v>0</v>
      </c>
      <c r="G54" s="65"/>
    </row>
    <row r="55" spans="1:8" x14ac:dyDescent="0.25">
      <c r="A55" s="26" t="s">
        <v>13</v>
      </c>
      <c r="B55" s="61"/>
      <c r="C55" s="6"/>
      <c r="D55" s="65"/>
      <c r="E55" s="65"/>
      <c r="F55" s="8">
        <f>SUM(D55-E55)</f>
        <v>0</v>
      </c>
      <c r="G55" s="65"/>
    </row>
    <row r="56" spans="1:8" x14ac:dyDescent="0.25">
      <c r="A56" s="26" t="s">
        <v>16</v>
      </c>
      <c r="B56" s="61"/>
      <c r="C56" s="6"/>
      <c r="D56" s="65"/>
      <c r="E56" s="65"/>
      <c r="F56" s="8">
        <f>SUM(D56-E56)</f>
        <v>0</v>
      </c>
      <c r="G56" s="65"/>
    </row>
    <row r="57" spans="1:8" x14ac:dyDescent="0.25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  <c r="H57" s="74"/>
    </row>
    <row r="58" spans="1:8" x14ac:dyDescent="0.25">
      <c r="A58" s="32"/>
      <c r="B58" s="32"/>
      <c r="C58" s="32"/>
      <c r="D58" s="51"/>
      <c r="E58" s="51"/>
      <c r="F58" s="51"/>
      <c r="G58" s="51"/>
    </row>
    <row r="59" spans="1:8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8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8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8" ht="13" thickTop="1" x14ac:dyDescent="0.25">
      <c r="A62" s="26" t="s">
        <v>12</v>
      </c>
      <c r="B62" s="6"/>
      <c r="C62" s="6"/>
      <c r="D62" s="65"/>
      <c r="E62" s="65"/>
      <c r="F62" s="8">
        <f>SUM(D62-E62)</f>
        <v>0</v>
      </c>
      <c r="G62" s="8"/>
    </row>
    <row r="63" spans="1:8" x14ac:dyDescent="0.25">
      <c r="A63" s="26" t="s">
        <v>14</v>
      </c>
      <c r="B63" s="6"/>
      <c r="C63" s="6"/>
      <c r="D63" s="65"/>
      <c r="E63" s="65"/>
      <c r="F63" s="8">
        <f>SUM(D63-E63)</f>
        <v>0</v>
      </c>
      <c r="G63" s="8"/>
    </row>
    <row r="64" spans="1:8" x14ac:dyDescent="0.25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  <c r="H64" s="74"/>
    </row>
    <row r="65" spans="1:8" x14ac:dyDescent="0.25">
      <c r="A65" s="32"/>
      <c r="B65" s="32"/>
      <c r="C65" s="32"/>
      <c r="D65" s="51"/>
      <c r="E65" s="51"/>
      <c r="F65" s="51"/>
      <c r="G65" s="51"/>
    </row>
    <row r="66" spans="1:8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8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8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8" ht="13" thickTop="1" x14ac:dyDescent="0.25">
      <c r="A69" s="26" t="s">
        <v>12</v>
      </c>
      <c r="B69" s="66"/>
      <c r="C69" s="66"/>
      <c r="D69" s="65"/>
      <c r="E69" s="65"/>
      <c r="F69" s="8">
        <f>SUM(D69-E69)</f>
        <v>0</v>
      </c>
      <c r="G69" s="65"/>
    </row>
    <row r="70" spans="1:8" x14ac:dyDescent="0.25">
      <c r="A70" s="26" t="s">
        <v>13</v>
      </c>
      <c r="B70" s="66"/>
      <c r="C70" s="66"/>
      <c r="D70" s="65"/>
      <c r="E70" s="65"/>
      <c r="F70" s="8">
        <f>SUM(D70-E70)</f>
        <v>0</v>
      </c>
      <c r="G70" s="65"/>
    </row>
    <row r="71" spans="1:8" x14ac:dyDescent="0.25">
      <c r="A71" s="26" t="s">
        <v>14</v>
      </c>
      <c r="B71" s="66"/>
      <c r="C71" s="66"/>
      <c r="D71" s="65"/>
      <c r="E71" s="65"/>
      <c r="F71" s="8">
        <f>SUM(D71-E71)</f>
        <v>0</v>
      </c>
      <c r="G71" s="65"/>
    </row>
    <row r="72" spans="1:8" x14ac:dyDescent="0.25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  <c r="H72" s="74"/>
    </row>
    <row r="73" spans="1:8" x14ac:dyDescent="0.25">
      <c r="A73" s="32"/>
      <c r="B73" s="32"/>
      <c r="C73" s="32"/>
      <c r="D73" s="51"/>
      <c r="E73" s="51"/>
      <c r="F73" s="51"/>
      <c r="G73" s="51"/>
    </row>
    <row r="74" spans="1:8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8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8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8" ht="13" thickTop="1" x14ac:dyDescent="0.25">
      <c r="A77" s="26" t="s">
        <v>12</v>
      </c>
      <c r="B77" s="66"/>
      <c r="C77" s="66"/>
      <c r="D77" s="65"/>
      <c r="E77" s="65"/>
      <c r="F77" s="1">
        <f>SUM(D77-E77)</f>
        <v>0</v>
      </c>
      <c r="G77" s="65"/>
    </row>
    <row r="78" spans="1:8" x14ac:dyDescent="0.25">
      <c r="A78" s="26" t="s">
        <v>13</v>
      </c>
      <c r="B78" s="66"/>
      <c r="C78" s="66"/>
      <c r="D78" s="65"/>
      <c r="E78" s="65"/>
      <c r="F78" s="1">
        <f>SUM(D78-E78)</f>
        <v>0</v>
      </c>
      <c r="G78" s="65"/>
    </row>
    <row r="79" spans="1:8" ht="14" x14ac:dyDescent="0.4">
      <c r="A79" s="26" t="s">
        <v>14</v>
      </c>
      <c r="B79" s="66"/>
      <c r="C79" s="66"/>
      <c r="D79" s="65"/>
      <c r="E79" s="65"/>
      <c r="F79" s="2">
        <f>SUM(D79-E79)</f>
        <v>0</v>
      </c>
      <c r="G79" s="65"/>
    </row>
    <row r="80" spans="1:8" x14ac:dyDescent="0.25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  <c r="H80" s="74"/>
    </row>
    <row r="81" spans="1:8" x14ac:dyDescent="0.25">
      <c r="A81" s="32"/>
      <c r="B81" s="32"/>
      <c r="C81" s="32"/>
      <c r="D81" s="51"/>
      <c r="E81" s="51"/>
      <c r="F81" s="51"/>
      <c r="G81" s="51"/>
    </row>
    <row r="82" spans="1:8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8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8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8" ht="13" thickTop="1" x14ac:dyDescent="0.25">
      <c r="A85" s="26" t="s">
        <v>12</v>
      </c>
      <c r="B85" s="66"/>
      <c r="C85" s="66"/>
      <c r="D85" s="65"/>
      <c r="E85" s="65"/>
      <c r="F85" s="8">
        <f>SUM(D85-E85)</f>
        <v>0</v>
      </c>
      <c r="G85" s="65"/>
    </row>
    <row r="86" spans="1:8" x14ac:dyDescent="0.25">
      <c r="A86" s="26" t="s">
        <v>13</v>
      </c>
      <c r="B86" s="66"/>
      <c r="C86" s="66"/>
      <c r="D86" s="65"/>
      <c r="E86" s="65"/>
      <c r="F86" s="8">
        <f>SUM(D86-E86)</f>
        <v>0</v>
      </c>
      <c r="G86" s="65"/>
    </row>
    <row r="87" spans="1:8" x14ac:dyDescent="0.25">
      <c r="A87" s="26" t="s">
        <v>16</v>
      </c>
      <c r="B87" s="66"/>
      <c r="C87" s="66"/>
      <c r="D87" s="65"/>
      <c r="E87" s="65"/>
      <c r="F87" s="8">
        <f>SUM(D87-E87)</f>
        <v>0</v>
      </c>
      <c r="G87" s="65"/>
    </row>
    <row r="88" spans="1:8" x14ac:dyDescent="0.25">
      <c r="A88" s="26" t="s">
        <v>17</v>
      </c>
      <c r="B88" s="66"/>
      <c r="C88" s="66"/>
      <c r="D88" s="65"/>
      <c r="E88" s="65"/>
      <c r="F88" s="8">
        <f>SUM(D88-E88)</f>
        <v>0</v>
      </c>
      <c r="G88" s="65"/>
    </row>
    <row r="89" spans="1:8" x14ac:dyDescent="0.25">
      <c r="A89" s="26" t="s">
        <v>14</v>
      </c>
      <c r="B89" s="66"/>
      <c r="C89" s="66"/>
      <c r="D89" s="65"/>
      <c r="E89" s="65"/>
      <c r="F89" s="8">
        <f>SUM(D89-E89)</f>
        <v>0</v>
      </c>
      <c r="G89" s="65"/>
    </row>
    <row r="90" spans="1:8" x14ac:dyDescent="0.25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  <c r="H90" s="74"/>
    </row>
    <row r="91" spans="1:8" x14ac:dyDescent="0.25">
      <c r="A91" s="32"/>
      <c r="B91" s="32"/>
      <c r="C91" s="32"/>
      <c r="D91" s="51"/>
      <c r="E91" s="51"/>
      <c r="F91" s="51"/>
      <c r="G91" s="51"/>
    </row>
    <row r="92" spans="1:8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8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8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8" ht="13" thickTop="1" x14ac:dyDescent="0.25">
      <c r="A95" s="26" t="s">
        <v>12</v>
      </c>
      <c r="B95" s="66"/>
      <c r="C95" s="66"/>
      <c r="D95" s="65"/>
      <c r="E95" s="65"/>
      <c r="F95" s="8">
        <f>SUM(D95-E95)</f>
        <v>0</v>
      </c>
      <c r="G95" s="65"/>
    </row>
    <row r="96" spans="1:8" x14ac:dyDescent="0.25">
      <c r="A96" s="26" t="s">
        <v>13</v>
      </c>
      <c r="B96" s="66"/>
      <c r="C96" s="66"/>
      <c r="D96" s="65"/>
      <c r="E96" s="65"/>
      <c r="F96" s="8">
        <f>SUM(D96-E96)</f>
        <v>0</v>
      </c>
      <c r="G96" s="65"/>
    </row>
    <row r="97" spans="1:8" x14ac:dyDescent="0.25">
      <c r="A97" s="26" t="s">
        <v>14</v>
      </c>
      <c r="B97" s="66"/>
      <c r="C97" s="66"/>
      <c r="D97" s="65"/>
      <c r="E97" s="65"/>
      <c r="F97" s="8">
        <f>SUM(D97-E97)</f>
        <v>0</v>
      </c>
      <c r="G97" s="65"/>
    </row>
    <row r="98" spans="1:8" x14ac:dyDescent="0.25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  <c r="H98" s="74"/>
    </row>
    <row r="99" spans="1:8" x14ac:dyDescent="0.25">
      <c r="A99" s="32"/>
      <c r="B99" s="32"/>
      <c r="C99" s="32"/>
      <c r="D99" s="51"/>
      <c r="E99" s="51"/>
      <c r="F99" s="51"/>
      <c r="G99" s="51"/>
    </row>
    <row r="100" spans="1:8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8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8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8" ht="13" thickTop="1" x14ac:dyDescent="0.25">
      <c r="A103" s="26" t="s">
        <v>12</v>
      </c>
      <c r="B103" s="66"/>
      <c r="C103" s="66"/>
      <c r="D103" s="65"/>
      <c r="E103" s="65"/>
      <c r="F103" s="8">
        <f>SUM(D103-E103)</f>
        <v>0</v>
      </c>
      <c r="G103" s="65"/>
    </row>
    <row r="104" spans="1:8" x14ac:dyDescent="0.25">
      <c r="A104" s="26" t="s">
        <v>13</v>
      </c>
      <c r="B104" s="66"/>
      <c r="C104" s="66"/>
      <c r="D104" s="65"/>
      <c r="E104" s="65"/>
      <c r="F104" s="8">
        <f>SUM(D104-E104)</f>
        <v>0</v>
      </c>
      <c r="G104" s="65"/>
    </row>
    <row r="105" spans="1:8" x14ac:dyDescent="0.25">
      <c r="A105" s="26" t="s">
        <v>16</v>
      </c>
      <c r="B105" s="66"/>
      <c r="C105" s="66"/>
      <c r="D105" s="65"/>
      <c r="E105" s="65"/>
      <c r="F105" s="8">
        <f>SUM(D105-E105)</f>
        <v>0</v>
      </c>
      <c r="G105" s="65"/>
    </row>
    <row r="106" spans="1:8" x14ac:dyDescent="0.25">
      <c r="A106" s="26" t="s">
        <v>17</v>
      </c>
      <c r="B106" s="66"/>
      <c r="C106" s="66"/>
      <c r="D106" s="65"/>
      <c r="E106" s="65"/>
      <c r="F106" s="8">
        <f>SUM(D106-E106)</f>
        <v>0</v>
      </c>
      <c r="G106" s="65"/>
    </row>
    <row r="107" spans="1:8" x14ac:dyDescent="0.25">
      <c r="A107" s="26" t="s">
        <v>14</v>
      </c>
      <c r="B107" s="66"/>
      <c r="C107" s="66"/>
      <c r="D107" s="65"/>
      <c r="E107" s="65"/>
      <c r="F107" s="8">
        <f>SUM(D107-E107)</f>
        <v>0</v>
      </c>
      <c r="G107" s="65"/>
    </row>
    <row r="108" spans="1:8" x14ac:dyDescent="0.25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  <c r="H108" s="74"/>
    </row>
    <row r="109" spans="1:8" x14ac:dyDescent="0.25">
      <c r="A109" s="32"/>
      <c r="B109" s="32"/>
      <c r="C109" s="32"/>
      <c r="D109" s="51"/>
      <c r="E109" s="51"/>
      <c r="F109" s="51"/>
      <c r="G109" s="51"/>
    </row>
    <row r="110" spans="1:8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8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8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8" ht="13" thickTop="1" x14ac:dyDescent="0.25">
      <c r="A113" s="26" t="s">
        <v>12</v>
      </c>
      <c r="B113" s="66"/>
      <c r="C113" s="66"/>
      <c r="D113" s="65"/>
      <c r="E113" s="65"/>
      <c r="F113" s="1">
        <f>SUM(D113-E113)</f>
        <v>0</v>
      </c>
      <c r="G113" s="65"/>
    </row>
    <row r="114" spans="1:8" x14ac:dyDescent="0.25">
      <c r="A114" s="26" t="s">
        <v>14</v>
      </c>
      <c r="B114" s="66"/>
      <c r="C114" s="66"/>
      <c r="D114" s="65"/>
      <c r="E114" s="65"/>
      <c r="F114" s="7">
        <f>SUM(D114-E114)</f>
        <v>0</v>
      </c>
      <c r="G114" s="65"/>
    </row>
    <row r="115" spans="1:8" x14ac:dyDescent="0.25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  <c r="H115" s="74"/>
    </row>
    <row r="116" spans="1:8" x14ac:dyDescent="0.25">
      <c r="A116" s="26"/>
      <c r="B116" s="26"/>
      <c r="C116" s="26"/>
      <c r="D116" s="51"/>
      <c r="E116" s="51"/>
      <c r="F116" s="51"/>
      <c r="G116" s="51"/>
    </row>
    <row r="117" spans="1:8" x14ac:dyDescent="0.25">
      <c r="A117" s="26"/>
      <c r="B117" s="26"/>
      <c r="C117" s="26"/>
      <c r="D117" s="51"/>
      <c r="E117" s="51"/>
      <c r="F117" s="51"/>
      <c r="G117" s="51"/>
    </row>
    <row r="118" spans="1:8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8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8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8" ht="13" thickTop="1" x14ac:dyDescent="0.25">
      <c r="A121" s="26" t="s">
        <v>12</v>
      </c>
      <c r="B121" s="64"/>
      <c r="C121" s="64"/>
      <c r="D121" s="65"/>
      <c r="E121" s="65"/>
      <c r="F121" s="8">
        <f>SUM(D121-E121)</f>
        <v>0</v>
      </c>
      <c r="G121" s="65"/>
    </row>
    <row r="122" spans="1:8" x14ac:dyDescent="0.25">
      <c r="A122" s="26" t="s">
        <v>13</v>
      </c>
      <c r="B122" s="64"/>
      <c r="C122" s="64"/>
      <c r="D122" s="65"/>
      <c r="E122" s="65"/>
      <c r="F122" s="8">
        <f>SUM(D122-E122)</f>
        <v>0</v>
      </c>
      <c r="G122" s="65"/>
    </row>
    <row r="123" spans="1:8" x14ac:dyDescent="0.25">
      <c r="A123" s="26" t="s">
        <v>14</v>
      </c>
      <c r="B123" s="64"/>
      <c r="C123" s="64"/>
      <c r="D123" s="65"/>
      <c r="E123" s="65"/>
      <c r="F123" s="8">
        <f>SUM(D123-E123)</f>
        <v>0</v>
      </c>
      <c r="G123" s="65"/>
    </row>
    <row r="124" spans="1:8" x14ac:dyDescent="0.25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  <c r="H124" s="74"/>
    </row>
    <row r="125" spans="1:8" x14ac:dyDescent="0.25">
      <c r="A125" s="32"/>
      <c r="B125" s="32"/>
      <c r="C125" s="32"/>
      <c r="D125" s="51"/>
      <c r="E125" s="51"/>
      <c r="F125" s="51"/>
      <c r="G125" s="51"/>
    </row>
    <row r="126" spans="1:8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8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8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8" ht="13" thickTop="1" x14ac:dyDescent="0.25">
      <c r="A129" s="26" t="s">
        <v>12</v>
      </c>
      <c r="B129" s="66"/>
      <c r="C129" s="66"/>
      <c r="D129" s="65"/>
      <c r="E129" s="65"/>
      <c r="F129" s="8">
        <f>SUM(D129-E129)</f>
        <v>0</v>
      </c>
      <c r="G129" s="65"/>
    </row>
    <row r="130" spans="1:8" x14ac:dyDescent="0.25">
      <c r="A130" s="26" t="s">
        <v>13</v>
      </c>
      <c r="B130" s="66"/>
      <c r="C130" s="66"/>
      <c r="D130" s="65"/>
      <c r="E130" s="65"/>
      <c r="F130" s="8">
        <f>SUM(D130-E130)</f>
        <v>0</v>
      </c>
      <c r="G130" s="65"/>
    </row>
    <row r="131" spans="1:8" x14ac:dyDescent="0.25">
      <c r="A131" s="26" t="s">
        <v>14</v>
      </c>
      <c r="B131" s="66"/>
      <c r="C131" s="66"/>
      <c r="D131" s="65"/>
      <c r="E131" s="65"/>
      <c r="F131" s="8">
        <f>SUM(D131-E131)</f>
        <v>0</v>
      </c>
      <c r="G131" s="65"/>
    </row>
    <row r="132" spans="1:8" x14ac:dyDescent="0.25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  <c r="H132" s="74"/>
    </row>
    <row r="133" spans="1:8" x14ac:dyDescent="0.25">
      <c r="A133" s="32"/>
      <c r="B133" s="32"/>
      <c r="C133" s="32"/>
      <c r="D133" s="51"/>
      <c r="E133" s="51"/>
      <c r="F133" s="51"/>
      <c r="G133" s="51"/>
    </row>
    <row r="134" spans="1:8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8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8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8" ht="13" thickTop="1" x14ac:dyDescent="0.25">
      <c r="A137" s="26" t="s">
        <v>12</v>
      </c>
      <c r="B137" s="66"/>
      <c r="C137" s="66"/>
      <c r="D137" s="65"/>
      <c r="E137" s="65"/>
      <c r="F137" s="8">
        <f>SUM(D137-E137)</f>
        <v>0</v>
      </c>
      <c r="G137" s="65"/>
    </row>
    <row r="138" spans="1:8" x14ac:dyDescent="0.25">
      <c r="A138" s="26" t="s">
        <v>13</v>
      </c>
      <c r="B138" s="66"/>
      <c r="C138" s="66"/>
      <c r="D138" s="65"/>
      <c r="E138" s="65"/>
      <c r="F138" s="8">
        <f>SUM(D138-E138)</f>
        <v>0</v>
      </c>
      <c r="G138" s="65"/>
    </row>
    <row r="139" spans="1:8" x14ac:dyDescent="0.25">
      <c r="A139" s="26" t="s">
        <v>14</v>
      </c>
      <c r="B139" s="66"/>
      <c r="C139" s="66"/>
      <c r="D139" s="65"/>
      <c r="E139" s="65"/>
      <c r="F139" s="8">
        <f>SUM(D139-E139)</f>
        <v>0</v>
      </c>
      <c r="G139" s="65"/>
    </row>
    <row r="140" spans="1:8" x14ac:dyDescent="0.25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  <c r="H140" s="74"/>
    </row>
    <row r="141" spans="1:8" x14ac:dyDescent="0.25">
      <c r="A141" s="32"/>
      <c r="B141" s="32"/>
      <c r="C141" s="32"/>
      <c r="D141" s="51"/>
      <c r="E141" s="51"/>
      <c r="F141" s="51"/>
      <c r="G141" s="51"/>
    </row>
    <row r="142" spans="1:8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8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8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8" ht="13" thickTop="1" x14ac:dyDescent="0.25">
      <c r="A145" s="26" t="s">
        <v>13</v>
      </c>
      <c r="B145" s="6"/>
      <c r="C145" s="6"/>
      <c r="D145" s="65"/>
      <c r="E145" s="65"/>
      <c r="F145" s="8">
        <f>SUM(D145-E145)</f>
        <v>0</v>
      </c>
      <c r="G145" s="65"/>
    </row>
    <row r="146" spans="1:8" x14ac:dyDescent="0.25">
      <c r="A146" s="26" t="s">
        <v>14</v>
      </c>
      <c r="B146" s="6"/>
      <c r="C146" s="6"/>
      <c r="D146" s="65"/>
      <c r="E146" s="65"/>
      <c r="F146" s="8">
        <f>SUM(D146-E146)</f>
        <v>0</v>
      </c>
      <c r="G146" s="65"/>
    </row>
    <row r="147" spans="1:8" x14ac:dyDescent="0.25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  <c r="H147" s="74"/>
    </row>
    <row r="148" spans="1:8" x14ac:dyDescent="0.25">
      <c r="A148" s="32"/>
      <c r="B148" s="32"/>
      <c r="C148" s="32"/>
      <c r="D148" s="51"/>
      <c r="E148" s="51"/>
      <c r="F148" s="51"/>
      <c r="G148" s="51"/>
    </row>
    <row r="149" spans="1:8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8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8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8" ht="13" thickTop="1" x14ac:dyDescent="0.25">
      <c r="A152" s="26" t="s">
        <v>12</v>
      </c>
      <c r="B152" s="66"/>
      <c r="C152" s="66"/>
      <c r="D152" s="65"/>
      <c r="E152" s="65"/>
      <c r="F152" s="1">
        <f>SUM(D152-E152)</f>
        <v>0</v>
      </c>
      <c r="G152" s="65"/>
    </row>
    <row r="153" spans="1:8" x14ac:dyDescent="0.25">
      <c r="A153" s="26" t="s">
        <v>13</v>
      </c>
      <c r="B153" s="66"/>
      <c r="C153" s="66"/>
      <c r="D153" s="65"/>
      <c r="E153" s="65"/>
      <c r="F153" s="1">
        <f>SUM(D153-E153)</f>
        <v>0</v>
      </c>
      <c r="G153" s="65"/>
    </row>
    <row r="154" spans="1:8" x14ac:dyDescent="0.25">
      <c r="A154" s="26" t="s">
        <v>17</v>
      </c>
      <c r="B154" s="66"/>
      <c r="C154" s="66"/>
      <c r="D154" s="65"/>
      <c r="E154" s="65"/>
      <c r="F154" s="1">
        <f>SUM(D154-E154)</f>
        <v>0</v>
      </c>
      <c r="G154" s="65"/>
    </row>
    <row r="155" spans="1:8" x14ac:dyDescent="0.25">
      <c r="A155" s="26" t="s">
        <v>14</v>
      </c>
      <c r="B155" s="66"/>
      <c r="C155" s="66"/>
      <c r="D155" s="65"/>
      <c r="E155" s="65"/>
      <c r="F155" s="8">
        <f>SUM(D155-E155)</f>
        <v>0</v>
      </c>
      <c r="G155" s="65"/>
    </row>
    <row r="156" spans="1:8" x14ac:dyDescent="0.25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  <c r="H156" s="74"/>
    </row>
    <row r="157" spans="1:8" x14ac:dyDescent="0.25">
      <c r="A157" s="26"/>
      <c r="B157" s="26"/>
      <c r="C157" s="26"/>
      <c r="D157" s="51"/>
      <c r="E157" s="51"/>
      <c r="F157" s="51"/>
      <c r="G157" s="51"/>
    </row>
    <row r="158" spans="1:8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8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8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8" ht="13" thickTop="1" x14ac:dyDescent="0.25">
      <c r="A161" s="26" t="s">
        <v>12</v>
      </c>
      <c r="B161" s="64"/>
      <c r="C161" s="64"/>
      <c r="D161" s="65"/>
      <c r="E161" s="65"/>
      <c r="F161" s="8">
        <f>SUM(D161-E161)</f>
        <v>0</v>
      </c>
      <c r="G161" s="65"/>
    </row>
    <row r="162" spans="1:8" x14ac:dyDescent="0.25">
      <c r="A162" s="26" t="s">
        <v>13</v>
      </c>
      <c r="B162" s="64"/>
      <c r="C162" s="64"/>
      <c r="D162" s="65"/>
      <c r="E162" s="65"/>
      <c r="F162" s="8">
        <f>SUM(D162-E162)</f>
        <v>0</v>
      </c>
      <c r="G162" s="65"/>
    </row>
    <row r="163" spans="1:8" x14ac:dyDescent="0.25">
      <c r="A163" s="26" t="s">
        <v>17</v>
      </c>
      <c r="B163" s="64"/>
      <c r="C163" s="64"/>
      <c r="D163" s="65"/>
      <c r="E163" s="65"/>
      <c r="F163" s="8">
        <f>SUM(D163-E163)</f>
        <v>0</v>
      </c>
      <c r="G163" s="65"/>
    </row>
    <row r="164" spans="1:8" x14ac:dyDescent="0.25">
      <c r="A164" s="26" t="s">
        <v>14</v>
      </c>
      <c r="B164" s="64"/>
      <c r="C164" s="64"/>
      <c r="D164" s="65"/>
      <c r="E164" s="65"/>
      <c r="F164" s="8">
        <f>SUM(D164-E164)</f>
        <v>0</v>
      </c>
      <c r="G164" s="65"/>
    </row>
    <row r="165" spans="1:8" x14ac:dyDescent="0.25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  <c r="H165" s="74"/>
    </row>
    <row r="166" spans="1:8" x14ac:dyDescent="0.25">
      <c r="A166" s="32"/>
      <c r="B166" s="32"/>
      <c r="C166" s="32"/>
      <c r="D166" s="51"/>
      <c r="E166" s="51"/>
      <c r="F166" s="51"/>
      <c r="G166" s="51"/>
    </row>
    <row r="167" spans="1:8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8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8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8" ht="13" thickTop="1" x14ac:dyDescent="0.25">
      <c r="A170" s="26" t="s">
        <v>12</v>
      </c>
      <c r="B170" s="6"/>
      <c r="C170" s="6"/>
      <c r="D170" s="65"/>
      <c r="E170" s="65"/>
      <c r="F170" s="8">
        <f>SUM(D170-E170)</f>
        <v>0</v>
      </c>
      <c r="G170" s="65"/>
    </row>
    <row r="171" spans="1:8" x14ac:dyDescent="0.25">
      <c r="A171" s="26" t="s">
        <v>14</v>
      </c>
      <c r="B171" s="6"/>
      <c r="C171" s="6"/>
      <c r="D171" s="65"/>
      <c r="E171" s="65"/>
      <c r="F171" s="8">
        <f>SUM(D171-E171)</f>
        <v>0</v>
      </c>
      <c r="G171" s="65"/>
    </row>
    <row r="172" spans="1:8" x14ac:dyDescent="0.25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  <c r="H172" s="74"/>
    </row>
    <row r="173" spans="1:8" x14ac:dyDescent="0.25">
      <c r="A173" s="32"/>
      <c r="B173" s="32"/>
      <c r="C173" s="32"/>
      <c r="D173" s="51"/>
      <c r="E173" s="51"/>
      <c r="F173" s="51"/>
      <c r="G173" s="51"/>
    </row>
    <row r="174" spans="1:8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8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8" ht="13" thickBot="1" x14ac:dyDescent="0.3">
      <c r="A176" s="36" t="s">
        <v>0</v>
      </c>
      <c r="B176" s="37" t="s">
        <v>3</v>
      </c>
      <c r="C176" s="37"/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8" ht="13" thickTop="1" x14ac:dyDescent="0.25">
      <c r="A177" s="26" t="s">
        <v>12</v>
      </c>
      <c r="B177" s="66"/>
      <c r="C177" s="66"/>
      <c r="D177" s="65"/>
      <c r="E177" s="65"/>
      <c r="F177" s="8">
        <f>SUM(D177-E177)</f>
        <v>0</v>
      </c>
      <c r="G177" s="65"/>
    </row>
    <row r="178" spans="1:8" x14ac:dyDescent="0.25">
      <c r="A178" s="26" t="s">
        <v>13</v>
      </c>
      <c r="B178" s="66"/>
      <c r="C178" s="66"/>
      <c r="D178" s="65"/>
      <c r="E178" s="65"/>
      <c r="F178" s="8">
        <f>SUM(D178-E178)</f>
        <v>0</v>
      </c>
      <c r="G178" s="65"/>
    </row>
    <row r="179" spans="1:8" x14ac:dyDescent="0.25">
      <c r="A179" s="26" t="s">
        <v>14</v>
      </c>
      <c r="B179" s="66"/>
      <c r="C179" s="66"/>
      <c r="D179" s="65"/>
      <c r="E179" s="65"/>
      <c r="F179" s="8">
        <f>SUM(D179-E179)</f>
        <v>0</v>
      </c>
      <c r="G179" s="65"/>
    </row>
    <row r="180" spans="1:8" x14ac:dyDescent="0.25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  <c r="H180" s="74"/>
    </row>
    <row r="181" spans="1:8" x14ac:dyDescent="0.25">
      <c r="A181" s="32"/>
      <c r="B181" s="32"/>
      <c r="C181" s="32"/>
      <c r="D181" s="51"/>
      <c r="E181" s="51"/>
      <c r="F181" s="51"/>
      <c r="G181" s="51"/>
    </row>
    <row r="182" spans="1:8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8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8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8" ht="13" thickTop="1" x14ac:dyDescent="0.25">
      <c r="A185" s="26" t="s">
        <v>12</v>
      </c>
      <c r="B185" s="66"/>
      <c r="C185" s="66"/>
      <c r="D185" s="65"/>
      <c r="E185" s="65"/>
      <c r="F185" s="8">
        <f>SUM(D185-E185)</f>
        <v>0</v>
      </c>
      <c r="G185" s="65"/>
    </row>
    <row r="186" spans="1:8" x14ac:dyDescent="0.25">
      <c r="A186" s="26" t="s">
        <v>13</v>
      </c>
      <c r="B186" s="66"/>
      <c r="C186" s="66"/>
      <c r="D186" s="65"/>
      <c r="E186" s="65"/>
      <c r="F186" s="8">
        <f>SUM(D186-E186)</f>
        <v>0</v>
      </c>
      <c r="G186" s="65"/>
    </row>
    <row r="187" spans="1:8" x14ac:dyDescent="0.25">
      <c r="A187" s="26" t="s">
        <v>17</v>
      </c>
      <c r="B187" s="66"/>
      <c r="C187" s="66"/>
      <c r="D187" s="65"/>
      <c r="E187" s="65"/>
      <c r="F187" s="8">
        <f>SUM(D187-E187)</f>
        <v>0</v>
      </c>
      <c r="G187" s="65"/>
    </row>
    <row r="188" spans="1:8" x14ac:dyDescent="0.25">
      <c r="A188" s="26" t="s">
        <v>14</v>
      </c>
      <c r="B188" s="66"/>
      <c r="C188" s="66"/>
      <c r="D188" s="65"/>
      <c r="E188" s="65"/>
      <c r="F188" s="8">
        <f>SUM(D188-E188)</f>
        <v>0</v>
      </c>
      <c r="G188" s="65"/>
    </row>
    <row r="189" spans="1:8" x14ac:dyDescent="0.25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  <c r="H189" s="74"/>
    </row>
    <row r="190" spans="1:8" x14ac:dyDescent="0.25">
      <c r="A190" s="32"/>
      <c r="B190" s="32"/>
      <c r="C190" s="32"/>
      <c r="D190" s="51"/>
      <c r="E190" s="51"/>
      <c r="F190" s="51"/>
      <c r="G190" s="51"/>
    </row>
    <row r="191" spans="1:8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8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8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8" ht="13" thickTop="1" x14ac:dyDescent="0.25">
      <c r="A194" s="26" t="s">
        <v>12</v>
      </c>
      <c r="B194" s="66"/>
      <c r="C194" s="66"/>
      <c r="D194" s="8"/>
      <c r="E194" s="8"/>
      <c r="F194" s="8">
        <f>SUM(D194-E194)</f>
        <v>0</v>
      </c>
      <c r="G194" s="65"/>
    </row>
    <row r="195" spans="1:8" x14ac:dyDescent="0.25">
      <c r="A195" s="26" t="s">
        <v>13</v>
      </c>
      <c r="B195" s="66"/>
      <c r="C195" s="66"/>
      <c r="D195" s="8"/>
      <c r="E195" s="8"/>
      <c r="F195" s="8">
        <f>SUM(D195-E195)</f>
        <v>0</v>
      </c>
      <c r="G195" s="65"/>
    </row>
    <row r="196" spans="1:8" x14ac:dyDescent="0.25">
      <c r="A196" s="26" t="s">
        <v>17</v>
      </c>
      <c r="B196" s="66"/>
      <c r="C196" s="66"/>
      <c r="D196" s="8"/>
      <c r="E196" s="8"/>
      <c r="F196" s="8">
        <f>SUM(D196-E196)</f>
        <v>0</v>
      </c>
      <c r="G196" s="65"/>
    </row>
    <row r="197" spans="1:8" x14ac:dyDescent="0.25">
      <c r="A197" s="26" t="s">
        <v>14</v>
      </c>
      <c r="B197" s="66"/>
      <c r="C197" s="66"/>
      <c r="D197" s="8"/>
      <c r="E197" s="8"/>
      <c r="F197" s="8">
        <f>SUM(D197-E197)</f>
        <v>0</v>
      </c>
      <c r="G197" s="65"/>
    </row>
    <row r="198" spans="1:8" x14ac:dyDescent="0.25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  <c r="H198" s="74"/>
    </row>
    <row r="199" spans="1:8" x14ac:dyDescent="0.25">
      <c r="A199" s="32"/>
      <c r="B199" s="32"/>
      <c r="C199" s="32"/>
      <c r="D199" s="51"/>
      <c r="E199" s="51"/>
      <c r="F199" s="51"/>
      <c r="G199" s="51"/>
    </row>
    <row r="200" spans="1:8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8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8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8" ht="13" thickTop="1" x14ac:dyDescent="0.25">
      <c r="A203" s="26" t="s">
        <v>12</v>
      </c>
      <c r="B203" s="66"/>
      <c r="C203" s="66"/>
      <c r="D203" s="65"/>
      <c r="E203" s="65"/>
      <c r="F203" s="8">
        <f>SUM(D203-E203)</f>
        <v>0</v>
      </c>
      <c r="G203" s="65"/>
    </row>
    <row r="204" spans="1:8" x14ac:dyDescent="0.25">
      <c r="A204" s="26" t="s">
        <v>13</v>
      </c>
      <c r="B204" s="66"/>
      <c r="C204" s="66"/>
      <c r="D204" s="65"/>
      <c r="E204" s="65"/>
      <c r="F204" s="8">
        <f>SUM(D204-E204)</f>
        <v>0</v>
      </c>
      <c r="G204" s="65"/>
    </row>
    <row r="205" spans="1:8" x14ac:dyDescent="0.25">
      <c r="A205" s="26" t="s">
        <v>16</v>
      </c>
      <c r="B205" s="66"/>
      <c r="C205" s="66"/>
      <c r="D205" s="65"/>
      <c r="E205" s="65"/>
      <c r="F205" s="8">
        <f>SUM(D205-E205)</f>
        <v>0</v>
      </c>
      <c r="G205" s="65"/>
    </row>
    <row r="206" spans="1:8" x14ac:dyDescent="0.25">
      <c r="A206" s="26" t="s">
        <v>17</v>
      </c>
      <c r="B206" s="66"/>
      <c r="C206" s="66"/>
      <c r="D206" s="65"/>
      <c r="E206" s="65"/>
      <c r="F206" s="8">
        <f>SUM(D206-E206)</f>
        <v>0</v>
      </c>
      <c r="G206" s="65"/>
    </row>
    <row r="207" spans="1:8" x14ac:dyDescent="0.25">
      <c r="A207" s="26" t="s">
        <v>14</v>
      </c>
      <c r="B207" s="66"/>
      <c r="C207" s="66"/>
      <c r="D207" s="65"/>
      <c r="E207" s="65"/>
      <c r="F207" s="8">
        <f>SUM(D207-E207)</f>
        <v>0</v>
      </c>
      <c r="G207" s="65"/>
    </row>
    <row r="208" spans="1:8" x14ac:dyDescent="0.25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  <c r="H208" s="74"/>
    </row>
    <row r="209" spans="1:8" x14ac:dyDescent="0.25">
      <c r="A209" s="32"/>
      <c r="B209" s="32"/>
      <c r="C209" s="32"/>
      <c r="D209" s="51"/>
      <c r="E209" s="51"/>
      <c r="F209" s="51"/>
      <c r="G209" s="51"/>
    </row>
    <row r="210" spans="1:8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8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8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8" ht="13" thickTop="1" x14ac:dyDescent="0.25">
      <c r="A213" s="26" t="s">
        <v>12</v>
      </c>
      <c r="B213" s="64"/>
      <c r="C213" s="64"/>
      <c r="D213" s="65"/>
      <c r="E213" s="65"/>
      <c r="F213" s="8">
        <f>SUM(D213-E213)</f>
        <v>0</v>
      </c>
      <c r="G213" s="65"/>
    </row>
    <row r="214" spans="1:8" x14ac:dyDescent="0.25">
      <c r="A214" s="26" t="s">
        <v>13</v>
      </c>
      <c r="B214" s="64"/>
      <c r="C214" s="64"/>
      <c r="D214" s="65"/>
      <c r="E214" s="65"/>
      <c r="F214" s="8">
        <f>SUM(D214-E214)</f>
        <v>0</v>
      </c>
      <c r="G214" s="65"/>
    </row>
    <row r="215" spans="1:8" x14ac:dyDescent="0.25">
      <c r="A215" s="26" t="s">
        <v>16</v>
      </c>
      <c r="B215" s="64"/>
      <c r="C215" s="64"/>
      <c r="D215" s="65"/>
      <c r="E215" s="65"/>
      <c r="F215" s="8">
        <f>SUM(D215-E215)</f>
        <v>0</v>
      </c>
      <c r="G215" s="65"/>
    </row>
    <row r="216" spans="1:8" x14ac:dyDescent="0.25">
      <c r="A216" s="26" t="s">
        <v>14</v>
      </c>
      <c r="B216" s="64"/>
      <c r="C216" s="64"/>
      <c r="D216" s="65"/>
      <c r="E216" s="65"/>
      <c r="F216" s="8">
        <f>SUM(D216-E216)</f>
        <v>0</v>
      </c>
      <c r="G216" s="65"/>
    </row>
    <row r="217" spans="1:8" x14ac:dyDescent="0.25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  <c r="H217" s="74"/>
    </row>
    <row r="218" spans="1:8" x14ac:dyDescent="0.25">
      <c r="A218" s="32"/>
      <c r="B218" s="32"/>
      <c r="C218" s="32"/>
      <c r="D218" s="51"/>
      <c r="E218" s="51"/>
      <c r="F218" s="51"/>
      <c r="G218" s="51"/>
    </row>
    <row r="219" spans="1:8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8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8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8" ht="13" thickTop="1" x14ac:dyDescent="0.25">
      <c r="A222" s="26" t="s">
        <v>12</v>
      </c>
      <c r="B222" s="73"/>
      <c r="C222" s="73"/>
      <c r="D222" s="65"/>
      <c r="E222" s="65"/>
      <c r="F222" s="8">
        <f>SUM(D222-E222)</f>
        <v>0</v>
      </c>
      <c r="G222" s="65"/>
    </row>
    <row r="223" spans="1:8" x14ac:dyDescent="0.25">
      <c r="A223" s="26" t="s">
        <v>13</v>
      </c>
      <c r="B223" s="73"/>
      <c r="C223" s="73"/>
      <c r="D223" s="65"/>
      <c r="E223" s="65"/>
      <c r="F223" s="8">
        <f>SUM(D223-E223)</f>
        <v>0</v>
      </c>
      <c r="G223" s="65"/>
    </row>
    <row r="224" spans="1:8" x14ac:dyDescent="0.25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  <c r="H224" s="74"/>
    </row>
    <row r="225" spans="1:8" x14ac:dyDescent="0.25">
      <c r="A225" s="32"/>
      <c r="B225" s="32"/>
      <c r="C225" s="32"/>
      <c r="D225" s="51"/>
      <c r="E225" s="51"/>
      <c r="F225" s="51"/>
      <c r="G225" s="51"/>
    </row>
    <row r="226" spans="1:8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8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8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8" ht="13" thickTop="1" x14ac:dyDescent="0.25">
      <c r="A229" s="26" t="s">
        <v>12</v>
      </c>
      <c r="B229" s="66"/>
      <c r="C229" s="66"/>
      <c r="D229" s="65"/>
      <c r="E229" s="65"/>
      <c r="F229" s="8">
        <f>SUM(D229-E229)</f>
        <v>0</v>
      </c>
      <c r="G229" s="65"/>
    </row>
    <row r="230" spans="1:8" x14ac:dyDescent="0.25">
      <c r="A230" s="26" t="s">
        <v>13</v>
      </c>
      <c r="B230" s="66"/>
      <c r="C230" s="66"/>
      <c r="D230" s="65"/>
      <c r="E230" s="65"/>
      <c r="F230" s="8">
        <f>SUM(D230-E230)</f>
        <v>0</v>
      </c>
      <c r="G230" s="65"/>
    </row>
    <row r="231" spans="1:8" x14ac:dyDescent="0.25">
      <c r="A231" s="26" t="s">
        <v>16</v>
      </c>
      <c r="B231" s="66"/>
      <c r="C231" s="66"/>
      <c r="D231" s="65"/>
      <c r="E231" s="65"/>
      <c r="F231" s="8">
        <f>SUM(D231-E231)</f>
        <v>0</v>
      </c>
      <c r="G231" s="64"/>
    </row>
    <row r="232" spans="1:8" x14ac:dyDescent="0.25">
      <c r="A232" s="26" t="s">
        <v>17</v>
      </c>
      <c r="B232" s="66"/>
      <c r="C232" s="66"/>
      <c r="D232" s="65"/>
      <c r="E232" s="65"/>
      <c r="F232" s="8">
        <f>SUM(D232-E232)</f>
        <v>0</v>
      </c>
      <c r="G232" s="65"/>
    </row>
    <row r="233" spans="1:8" x14ac:dyDescent="0.25">
      <c r="A233" s="26" t="s">
        <v>14</v>
      </c>
      <c r="B233" s="66"/>
      <c r="C233" s="66"/>
      <c r="D233" s="65"/>
      <c r="E233" s="65"/>
      <c r="F233" s="8">
        <f>SUM(D233-E233)</f>
        <v>0</v>
      </c>
      <c r="G233" s="65"/>
    </row>
    <row r="234" spans="1:8" x14ac:dyDescent="0.25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  <c r="H234" s="74"/>
    </row>
    <row r="235" spans="1:8" x14ac:dyDescent="0.25">
      <c r="A235" s="32"/>
      <c r="B235" s="32"/>
      <c r="C235" s="32"/>
      <c r="D235" s="51"/>
      <c r="E235" s="51"/>
      <c r="F235" s="51"/>
      <c r="G235" s="51"/>
    </row>
    <row r="236" spans="1:8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8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8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8" ht="13" thickTop="1" x14ac:dyDescent="0.25">
      <c r="A239" s="26" t="s">
        <v>12</v>
      </c>
      <c r="B239" s="66"/>
      <c r="C239" s="66"/>
      <c r="D239" s="65"/>
      <c r="E239" s="65"/>
      <c r="F239" s="8">
        <f>SUM(D239-E239)</f>
        <v>0</v>
      </c>
      <c r="G239" s="65"/>
    </row>
    <row r="240" spans="1:8" x14ac:dyDescent="0.25">
      <c r="A240" s="26" t="s">
        <v>13</v>
      </c>
      <c r="B240" s="66"/>
      <c r="C240" s="66"/>
      <c r="D240" s="65"/>
      <c r="E240" s="65"/>
      <c r="F240" s="8">
        <f>SUM(D240-E240)</f>
        <v>0</v>
      </c>
      <c r="G240" s="65"/>
    </row>
    <row r="241" spans="1:8" x14ac:dyDescent="0.25">
      <c r="A241" s="26" t="s">
        <v>14</v>
      </c>
      <c r="B241" s="66"/>
      <c r="C241" s="66"/>
      <c r="D241" s="65"/>
      <c r="E241" s="65"/>
      <c r="F241" s="8">
        <f>SUM(D241-E241)</f>
        <v>0</v>
      </c>
      <c r="G241" s="65"/>
    </row>
    <row r="242" spans="1:8" x14ac:dyDescent="0.25">
      <c r="A242" s="30" t="s">
        <v>15</v>
      </c>
      <c r="B242" s="30">
        <f t="shared" ref="B242:G242" si="28">SUM(B239:B241)</f>
        <v>0</v>
      </c>
      <c r="C242" s="30">
        <f t="shared" si="28"/>
        <v>0</v>
      </c>
      <c r="D242" s="49">
        <f t="shared" si="28"/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  <c r="H242" s="74"/>
    </row>
    <row r="243" spans="1:8" x14ac:dyDescent="0.25">
      <c r="A243" s="32"/>
      <c r="B243" s="32"/>
      <c r="C243" s="32"/>
      <c r="D243" s="51"/>
      <c r="E243" s="51"/>
      <c r="F243" s="51"/>
      <c r="G243" s="51"/>
    </row>
    <row r="244" spans="1:8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8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8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8" ht="13" thickTop="1" x14ac:dyDescent="0.25">
      <c r="A247" s="26" t="s">
        <v>12</v>
      </c>
      <c r="B247" s="64"/>
      <c r="C247" s="64"/>
      <c r="D247" s="65"/>
      <c r="E247" s="65"/>
      <c r="F247" s="8">
        <f>SUM(D247-E247)</f>
        <v>0</v>
      </c>
      <c r="G247" s="65"/>
    </row>
    <row r="248" spans="1:8" x14ac:dyDescent="0.25">
      <c r="A248" s="26" t="s">
        <v>13</v>
      </c>
      <c r="B248" s="64"/>
      <c r="C248" s="64"/>
      <c r="D248" s="65"/>
      <c r="E248" s="65"/>
      <c r="F248" s="8">
        <f>SUM(D248-E248)</f>
        <v>0</v>
      </c>
      <c r="G248" s="65"/>
    </row>
    <row r="249" spans="1:8" x14ac:dyDescent="0.25">
      <c r="A249" s="26" t="s">
        <v>14</v>
      </c>
      <c r="B249" s="64"/>
      <c r="C249" s="64"/>
      <c r="D249" s="65"/>
      <c r="E249" s="65"/>
      <c r="F249" s="8">
        <f>SUM(D249-E249)</f>
        <v>0</v>
      </c>
      <c r="G249" s="65"/>
    </row>
    <row r="250" spans="1:8" x14ac:dyDescent="0.25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  <c r="H250" s="74"/>
    </row>
    <row r="251" spans="1:8" x14ac:dyDescent="0.25">
      <c r="A251" s="32"/>
      <c r="B251" s="32"/>
      <c r="C251" s="32"/>
      <c r="D251" s="51"/>
      <c r="E251" s="51"/>
      <c r="F251" s="51"/>
      <c r="G251" s="51"/>
    </row>
    <row r="252" spans="1:8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8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8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8" ht="13" thickTop="1" x14ac:dyDescent="0.25">
      <c r="A255" s="26" t="s">
        <v>12</v>
      </c>
      <c r="B255" s="66"/>
      <c r="C255" s="66"/>
      <c r="D255" s="65"/>
      <c r="E255" s="65"/>
      <c r="F255" s="8">
        <f>SUM(D255-E255)</f>
        <v>0</v>
      </c>
      <c r="G255" s="65"/>
    </row>
    <row r="256" spans="1:8" x14ac:dyDescent="0.25">
      <c r="A256" s="26" t="s">
        <v>13</v>
      </c>
      <c r="B256" s="66"/>
      <c r="C256" s="66"/>
      <c r="D256" s="65"/>
      <c r="E256" s="65"/>
      <c r="F256" s="8">
        <f>SUM(D256-E256)</f>
        <v>0</v>
      </c>
      <c r="G256" s="65"/>
    </row>
    <row r="257" spans="1:8" x14ac:dyDescent="0.25">
      <c r="A257" s="26" t="s">
        <v>14</v>
      </c>
      <c r="B257" s="66"/>
      <c r="C257" s="66"/>
      <c r="D257" s="65"/>
      <c r="E257" s="65"/>
      <c r="F257" s="8">
        <f>SUM(D257-E257)</f>
        <v>0</v>
      </c>
      <c r="G257" s="65"/>
    </row>
    <row r="258" spans="1:8" x14ac:dyDescent="0.25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  <c r="H258" s="74"/>
    </row>
    <row r="259" spans="1:8" x14ac:dyDescent="0.25">
      <c r="A259" s="14"/>
      <c r="B259" s="14"/>
      <c r="C259" s="14"/>
      <c r="D259" s="40"/>
      <c r="E259" s="40"/>
      <c r="F259" s="40"/>
      <c r="G259" s="40"/>
      <c r="H259" s="59"/>
    </row>
    <row r="260" spans="1:8" ht="15.5" x14ac:dyDescent="0.35">
      <c r="A260" s="80" t="s">
        <v>49</v>
      </c>
      <c r="B260" s="80"/>
      <c r="C260" s="80"/>
      <c r="D260" s="80"/>
      <c r="E260" s="80"/>
      <c r="F260" s="40"/>
      <c r="G260" s="40"/>
    </row>
    <row r="261" spans="1:8" ht="16" thickBot="1" x14ac:dyDescent="0.4">
      <c r="A261" s="18"/>
      <c r="B261" s="18"/>
      <c r="C261" s="18"/>
      <c r="D261" s="56"/>
      <c r="E261" s="56"/>
      <c r="F261" s="40"/>
      <c r="G261" s="40"/>
    </row>
    <row r="262" spans="1:8" ht="13" thickTop="1" x14ac:dyDescent="0.25">
      <c r="A262" s="81" t="s">
        <v>54</v>
      </c>
      <c r="B262" s="83" t="s">
        <v>67</v>
      </c>
      <c r="C262" s="85" t="s">
        <v>68</v>
      </c>
      <c r="D262" s="75" t="s">
        <v>65</v>
      </c>
      <c r="E262" s="75" t="s">
        <v>64</v>
      </c>
      <c r="F262" s="75" t="s">
        <v>62</v>
      </c>
      <c r="G262" s="77" t="s">
        <v>63</v>
      </c>
    </row>
    <row r="263" spans="1:8" ht="13" thickBot="1" x14ac:dyDescent="0.3">
      <c r="A263" s="82"/>
      <c r="B263" s="84"/>
      <c r="C263" s="86"/>
      <c r="D263" s="76"/>
      <c r="E263" s="76"/>
      <c r="F263" s="76"/>
      <c r="G263" s="78"/>
    </row>
    <row r="264" spans="1:8" ht="13" thickTop="1" x14ac:dyDescent="0.25">
      <c r="A264" s="9"/>
      <c r="B264" s="9"/>
      <c r="C264" s="9"/>
      <c r="D264" s="40"/>
      <c r="E264" s="40"/>
      <c r="F264" s="40"/>
      <c r="G264" s="40"/>
    </row>
    <row r="265" spans="1:8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8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8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8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8" x14ac:dyDescent="0.2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8" ht="13" thickBot="1" x14ac:dyDescent="0.3">
      <c r="A270" s="13" t="s">
        <v>15</v>
      </c>
      <c r="B270" s="42">
        <f t="shared" ref="B270:G270" si="31">SUM(B265:B269)</f>
        <v>0</v>
      </c>
      <c r="C270" s="42">
        <f t="shared" si="31"/>
        <v>0</v>
      </c>
      <c r="D270" s="57">
        <f t="shared" si="31"/>
        <v>0</v>
      </c>
      <c r="E270" s="57">
        <f t="shared" si="31"/>
        <v>0</v>
      </c>
      <c r="F270" s="57">
        <f>SUM(F265:F269)</f>
        <v>0</v>
      </c>
      <c r="G270" s="57">
        <f t="shared" si="31"/>
        <v>0</v>
      </c>
    </row>
    <row r="271" spans="1:8" ht="13" thickTop="1" x14ac:dyDescent="0.25">
      <c r="A271" s="79"/>
      <c r="B271" s="79"/>
      <c r="C271" s="79"/>
      <c r="D271" s="79"/>
      <c r="E271" s="48"/>
      <c r="F271" s="40"/>
      <c r="G271" s="40"/>
    </row>
    <row r="272" spans="1:8" x14ac:dyDescent="0.25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5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5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5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5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2020&amp;"Arial,Regular"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2021</vt:lpstr>
      <vt:lpstr>1st FY 2020</vt:lpstr>
      <vt:lpstr>2nd FY 2020</vt:lpstr>
      <vt:lpstr>3rd FY 2020</vt:lpstr>
      <vt:lpstr>4th FY 2020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Trnessia Ware</cp:lastModifiedBy>
  <cp:lastPrinted>2021-01-05T14:59:23Z</cp:lastPrinted>
  <dcterms:created xsi:type="dcterms:W3CDTF">2001-07-11T20:25:32Z</dcterms:created>
  <dcterms:modified xsi:type="dcterms:W3CDTF">2021-01-05T18:05:30Z</dcterms:modified>
</cp:coreProperties>
</file>