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5-10\"/>
    </mc:Choice>
  </mc:AlternateContent>
  <xr:revisionPtr revIDLastSave="0" documentId="13_ncr:1_{CAF74C43-FF70-4701-B3FA-4D0DB84562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G28" i="2" s="1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28" i="2" l="1"/>
  <c r="F28" i="2"/>
  <c r="F27" i="2"/>
  <c r="G27" i="2"/>
  <c r="E27" i="2"/>
  <c r="G26" i="2"/>
  <c r="F26" i="2"/>
  <c r="E26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B9" i="2"/>
  <c r="F9" i="2" s="1"/>
  <c r="C9" i="2"/>
  <c r="D9" i="2"/>
  <c r="B10" i="2"/>
  <c r="F10" i="2" s="1"/>
  <c r="C10" i="2"/>
  <c r="D10" i="2"/>
  <c r="B11" i="2"/>
  <c r="C11" i="2"/>
  <c r="D11" i="2"/>
  <c r="B12" i="2"/>
  <c r="C12" i="2"/>
  <c r="D12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G21" i="2" s="1"/>
  <c r="E14" i="6"/>
  <c r="D14" i="6"/>
  <c r="F14" i="5"/>
  <c r="D20" i="2" s="1"/>
  <c r="G20" i="2" s="1"/>
  <c r="E14" i="5"/>
  <c r="D14" i="5"/>
  <c r="F14" i="4"/>
  <c r="D19" i="2" s="1"/>
  <c r="G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E21" i="2" s="1"/>
  <c r="B14" i="6"/>
  <c r="C21" i="2"/>
  <c r="F21" i="2" s="1"/>
  <c r="C14" i="6"/>
  <c r="C14" i="3"/>
  <c r="C18" i="2"/>
  <c r="B14" i="3"/>
  <c r="B18" i="2"/>
  <c r="F20" i="2" l="1"/>
  <c r="E20" i="2"/>
  <c r="F19" i="2"/>
  <c r="E19" i="2"/>
  <c r="B15" i="2"/>
  <c r="F15" i="2" s="1"/>
  <c r="C15" i="2"/>
  <c r="H15" i="2" s="1"/>
  <c r="D15" i="2"/>
</calcChain>
</file>

<file path=xl/sharedStrings.xml><?xml version="1.0" encoding="utf-8"?>
<sst xmlns="http://schemas.openxmlformats.org/spreadsheetml/2006/main" count="68" uniqueCount="35">
  <si>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</si>
  <si>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</si>
  <si>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</si>
  <si>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</si>
  <si>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</si>
  <si>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</si>
  <si>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</si>
  <si>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</si>
  <si>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</si>
  <si>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</si>
  <si>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</si>
  <si>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</si>
  <si>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</si>
  <si>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</si>
  <si>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</si>
  <si>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</si>
  <si>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</si>
  <si>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</si>
  <si>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</si>
  <si>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</si>
  <si>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</si>
  <si>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</si>
  <si>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</si>
  <si>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</si>
  <si>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</si>
  <si>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</si>
  <si>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</si>
  <si>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</si>
  <si>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</si>
  <si>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</si>
  <si>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</si>
  <si>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</si>
  <si>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</si>
  <si>
    <t>*September</t>
  </si>
  <si>
    <t>* - September figures were restated due to a revision that reduced revenues.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</si>
</sst>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A33" sqref="A33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33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ht="18.75" x14ac:dyDescent="0.3">
      <c r="A6" s="17" t="s">
        <v>10</v>
      </c>
      <c r="B6" s="18">
        <f>'FY26'!D5</f>
        <v>1185057</v>
      </c>
      <c r="C6" s="18">
        <f>'FY26'!E5</f>
        <v>130902</v>
      </c>
      <c r="D6" s="18">
        <f>'FY26'!F5</f>
        <v>10472</v>
      </c>
      <c r="E6" s="18">
        <f>'FY25'!D5</f>
        <v>1567307</v>
      </c>
      <c r="F6" s="19">
        <f t="shared" si="0"/>
        <v>-0.24388967828255728</v>
      </c>
      <c r="G6" s="18">
        <f>'FY25'!E5</f>
        <v>180057</v>
      </c>
      <c r="H6" s="19">
        <f t="shared" si="1"/>
        <v>-0.27299688431996533</v>
      </c>
    </row>
    <row r="7" spans="1:8" ht="18.75" hidden="1" x14ac:dyDescent="0.3">
      <c r="A7" s="17" t="s">
        <v>11</v>
      </c>
      <c r="B7" s="18">
        <f>'FY26'!D6</f>
        <v>0</v>
      </c>
      <c r="C7" s="18">
        <f>'FY26'!E6</f>
        <v>0</v>
      </c>
      <c r="D7" s="18">
        <f>'FY26'!F6</f>
        <v>0</v>
      </c>
      <c r="E7" s="18">
        <f>'FY25'!D6</f>
        <v>1752829</v>
      </c>
      <c r="F7" s="19">
        <f t="shared" si="0"/>
        <v>-1</v>
      </c>
      <c r="G7" s="18">
        <f>'FY25'!E6</f>
        <v>212276</v>
      </c>
      <c r="H7" s="19">
        <f t="shared" si="1"/>
        <v>-1</v>
      </c>
    </row>
    <row r="8" spans="1:8" ht="18.75" hidden="1" x14ac:dyDescent="0.3">
      <c r="A8" s="17" t="s">
        <v>12</v>
      </c>
      <c r="B8" s="18">
        <f>'FY26'!D7</f>
        <v>0</v>
      </c>
      <c r="C8" s="18">
        <f>'FY26'!E7</f>
        <v>0</v>
      </c>
      <c r="D8" s="18">
        <f>'FY26'!F7</f>
        <v>0</v>
      </c>
      <c r="E8" s="18">
        <f>'FY25'!D7</f>
        <v>2399698</v>
      </c>
      <c r="F8" s="19">
        <f t="shared" si="0"/>
        <v>-1</v>
      </c>
      <c r="G8" s="18">
        <f>'FY25'!E7</f>
        <v>285924</v>
      </c>
      <c r="H8" s="19">
        <f t="shared" si="1"/>
        <v>-1</v>
      </c>
    </row>
    <row r="9" spans="1:8" ht="18.75" hidden="1" x14ac:dyDescent="0.3">
      <c r="A9" s="17" t="s">
        <v>13</v>
      </c>
      <c r="B9" s="18">
        <f>'FY26'!D8</f>
        <v>0</v>
      </c>
      <c r="C9" s="18">
        <f>'FY26'!E8</f>
        <v>0</v>
      </c>
      <c r="D9" s="18">
        <f>'FY26'!F8</f>
        <v>0</v>
      </c>
      <c r="E9" s="18">
        <f>'FY25'!D8</f>
        <v>1076797</v>
      </c>
      <c r="F9" s="19">
        <f t="shared" si="0"/>
        <v>-1</v>
      </c>
      <c r="G9" s="18">
        <f>'FY25'!E8</f>
        <v>135419</v>
      </c>
      <c r="H9" s="19">
        <f t="shared" si="1"/>
        <v>-1</v>
      </c>
    </row>
    <row r="10" spans="1:8" ht="18.75" hidden="1" x14ac:dyDescent="0.3">
      <c r="A10" s="17" t="s">
        <v>14</v>
      </c>
      <c r="B10" s="18">
        <f>'FY26'!D9</f>
        <v>0</v>
      </c>
      <c r="C10" s="18">
        <f>'FY26'!E9</f>
        <v>0</v>
      </c>
      <c r="D10" s="18">
        <f>'FY26'!F9</f>
        <v>0</v>
      </c>
      <c r="E10" s="18">
        <f>'FY25'!D9</f>
        <v>1037072</v>
      </c>
      <c r="F10" s="19">
        <f t="shared" si="0"/>
        <v>-1</v>
      </c>
      <c r="G10" s="18">
        <f>'FY25'!E9</f>
        <v>126731</v>
      </c>
      <c r="H10" s="19">
        <f t="shared" si="1"/>
        <v>-1</v>
      </c>
    </row>
    <row r="11" spans="1:8" ht="18.75" hidden="1" x14ac:dyDescent="0.3">
      <c r="A11" s="17" t="s">
        <v>15</v>
      </c>
      <c r="B11" s="18">
        <f>'FY26'!D10</f>
        <v>0</v>
      </c>
      <c r="C11" s="18">
        <f>'FY26'!E10</f>
        <v>0</v>
      </c>
      <c r="D11" s="18">
        <f>'FY26'!F10</f>
        <v>0</v>
      </c>
      <c r="E11" s="18">
        <f>'FY25'!D10</f>
        <v>590463</v>
      </c>
      <c r="F11" s="19">
        <f t="shared" si="0"/>
        <v>-1</v>
      </c>
      <c r="G11" s="18">
        <f>'FY25'!E10</f>
        <v>69642</v>
      </c>
      <c r="H11" s="19">
        <f t="shared" si="1"/>
        <v>-1</v>
      </c>
    </row>
    <row r="12" spans="1:8" ht="18.75" hidden="1" x14ac:dyDescent="0.3">
      <c r="A12" s="17" t="s">
        <v>16</v>
      </c>
      <c r="B12" s="18">
        <f>'FY26'!D11</f>
        <v>0</v>
      </c>
      <c r="C12" s="18">
        <f>'FY26'!E11</f>
        <v>0</v>
      </c>
      <c r="D12" s="18">
        <f>'FY26'!F11</f>
        <v>0</v>
      </c>
      <c r="E12" s="18">
        <f>'FY25'!D11</f>
        <v>689933</v>
      </c>
      <c r="F12" s="19">
        <f t="shared" si="0"/>
        <v>-1</v>
      </c>
      <c r="G12" s="18">
        <f>'FY25'!E11</f>
        <v>82457</v>
      </c>
      <c r="H12" s="19">
        <f t="shared" si="1"/>
        <v>-1</v>
      </c>
    </row>
    <row r="13" spans="1:8" ht="18.75" hidden="1" x14ac:dyDescent="0.3">
      <c r="A13" s="17" t="s">
        <v>17</v>
      </c>
      <c r="B13" s="18">
        <f>'FY26'!D12</f>
        <v>0</v>
      </c>
      <c r="C13" s="18">
        <f>'FY26'!E12</f>
        <v>0</v>
      </c>
      <c r="D13" s="18">
        <f>'FY26'!F12</f>
        <v>0</v>
      </c>
      <c r="E13" s="18">
        <f>'FY25'!D12</f>
        <v>671597</v>
      </c>
      <c r="F13" s="19">
        <f t="shared" si="0"/>
        <v>-1</v>
      </c>
      <c r="G13" s="18">
        <f>'FY25'!E12</f>
        <v>83128</v>
      </c>
      <c r="H13" s="19">
        <f t="shared" si="1"/>
        <v>-1</v>
      </c>
    </row>
    <row r="14" spans="1:8" ht="18.75" hidden="1" x14ac:dyDescent="0.3">
      <c r="A14" s="17" t="s">
        <v>18</v>
      </c>
      <c r="B14" s="18">
        <f>'FY26'!D13</f>
        <v>0</v>
      </c>
      <c r="C14" s="18">
        <f>'FY26'!E13</f>
        <v>0</v>
      </c>
      <c r="D14" s="18">
        <f>'FY26'!F13</f>
        <v>0</v>
      </c>
      <c r="E14" s="18">
        <f>'FY25'!D13</f>
        <v>496293</v>
      </c>
      <c r="F14" s="19">
        <f t="shared" si="0"/>
        <v>-1</v>
      </c>
      <c r="G14" s="18">
        <f>'FY25'!E13</f>
        <v>58348</v>
      </c>
      <c r="H14" s="19">
        <f t="shared" si="1"/>
        <v>-1</v>
      </c>
    </row>
    <row r="15" spans="1:8" ht="16.5" thickBot="1" x14ac:dyDescent="0.3">
      <c r="A15" s="22" t="s">
        <v>19</v>
      </c>
      <c r="B15" s="23">
        <f>SUM(B3:B14)</f>
        <v>3180938</v>
      </c>
      <c r="C15" s="23">
        <f>SUM(C3:C14)</f>
        <v>359285</v>
      </c>
      <c r="D15" s="23">
        <f>SUM(D3:D14)</f>
        <v>28742</v>
      </c>
      <c r="E15" s="24">
        <f>SUM(E3:E6)</f>
        <v>3861201</v>
      </c>
      <c r="F15" s="16">
        <f t="shared" si="0"/>
        <v>-0.17617912147023684</v>
      </c>
      <c r="G15" s="24">
        <f>SUM(G3:G6)</f>
        <v>430525</v>
      </c>
      <c r="H15" s="16">
        <f t="shared" si="1"/>
        <v>-0.16547238836304512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20</v>
      </c>
      <c r="F17" s="26" t="s">
        <v>21</v>
      </c>
      <c r="G17" s="26" t="s">
        <v>22</v>
      </c>
    </row>
    <row r="18" spans="1:7" hidden="1" x14ac:dyDescent="0.25">
      <c r="A18" s="1" t="s">
        <v>23</v>
      </c>
      <c r="B18" s="2">
        <f>'FY26'!D14</f>
        <v>3180938</v>
      </c>
      <c r="C18" s="2">
        <f>'FY26'!E14</f>
        <v>359285</v>
      </c>
      <c r="D18" s="2">
        <f>'FY26'!F14</f>
        <v>28742</v>
      </c>
      <c r="E18" s="3"/>
      <c r="F18" s="3"/>
      <c r="G18" s="3"/>
    </row>
    <row r="19" spans="1:7" x14ac:dyDescent="0.25">
      <c r="A19" s="1" t="s">
        <v>24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E21" si="2">(B19-B20)/B19</f>
        <v>-1.8199906121900197E-2</v>
      </c>
      <c r="F19" s="3">
        <f t="shared" ref="F19:G21" si="3">(C19-C20)/C19</f>
        <v>7.84395095826739E-2</v>
      </c>
      <c r="G19" s="3">
        <f t="shared" si="3"/>
        <v>7.8431729190349783E-2</v>
      </c>
    </row>
    <row r="20" spans="1:7" x14ac:dyDescent="0.25">
      <c r="A20" s="1" t="s">
        <v>25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-0.63769408462666166</v>
      </c>
      <c r="F20" s="3">
        <f t="shared" si="3"/>
        <v>-0.58581532639878131</v>
      </c>
      <c r="G20" s="3">
        <f t="shared" si="3"/>
        <v>-0.58581531355205196</v>
      </c>
    </row>
    <row r="21" spans="1:7" x14ac:dyDescent="0.25">
      <c r="A21" s="1" t="s">
        <v>26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4.5466250242240366E-2</v>
      </c>
      <c r="F21" s="28">
        <f t="shared" si="3"/>
        <v>4.4705201843237322E-4</v>
      </c>
      <c r="G21" s="28">
        <f t="shared" si="3"/>
        <v>4.4701052635436528E-4</v>
      </c>
    </row>
    <row r="22" spans="1:7" x14ac:dyDescent="0.25">
      <c r="A22" s="1" t="s">
        <v>27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7743093</v>
      </c>
      <c r="C25" s="2">
        <f>SUM('FY25'!E8:E13,'FY26'!E2:E7)</f>
        <v>915010</v>
      </c>
      <c r="D25" s="2">
        <f>SUM('FY25'!F8:F13,'FY26'!F2:F7)</f>
        <v>73199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E27" si="4">(B26-B27)/B26</f>
        <v>1.2650595891863929E-2</v>
      </c>
      <c r="F26" s="3">
        <f t="shared" ref="F26:F27" si="5">(C26-C27)/C26</f>
        <v>6.855236564497616E-2</v>
      </c>
      <c r="G26" s="3">
        <f t="shared" ref="G26:G27" si="6">(D26-D27)/D26</f>
        <v>6.855249947919928E-2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4"/>
        <v>-0.81228822247773314</v>
      </c>
      <c r="F27" s="3">
        <f t="shared" si="5"/>
        <v>-0.77120293967103437</v>
      </c>
      <c r="G27" s="3">
        <f t="shared" si="6"/>
        <v>-0.77120330274059745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ref="E28" si="7">(B28-B29)/B28</f>
        <v>0.45153099890424869</v>
      </c>
      <c r="F28" s="3">
        <f t="shared" ref="F28" si="8">(C28-C29)/C28</f>
        <v>0.41833961138063841</v>
      </c>
      <c r="G28" s="3">
        <f t="shared" ref="G28" si="9">(D28-D29)/D28</f>
        <v>0.418339674987522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2" spans="1:7" x14ac:dyDescent="0.25">
      <c r="A32" s="4" t="s">
        <v>34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F6" sqref="F6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-1</v>
      </c>
      <c r="C6" s="15">
        <f>(E6-'FY25'!E6)/'FY25'!E6</f>
        <v>-1</v>
      </c>
      <c r="D6" s="6"/>
      <c r="E6" s="6"/>
      <c r="F6" s="6"/>
    </row>
    <row r="7" spans="1:6" ht="15.75" x14ac:dyDescent="0.25">
      <c r="A7" s="10">
        <v>45992</v>
      </c>
      <c r="B7" s="15">
        <f>(D7-'FY25'!D7)/'FY25'!D7</f>
        <v>-1</v>
      </c>
      <c r="C7" s="15">
        <f>(E7-'FY25'!E7)/'FY25'!E7</f>
        <v>-1</v>
      </c>
      <c r="D7" s="6"/>
      <c r="E7" s="6"/>
      <c r="F7" s="6"/>
    </row>
    <row r="8" spans="1:6" ht="15.75" x14ac:dyDescent="0.25">
      <c r="A8" s="10">
        <v>46023</v>
      </c>
      <c r="B8" s="15">
        <f>(D8-'FY25'!D8)/'FY25'!D8</f>
        <v>-1</v>
      </c>
      <c r="C8" s="15">
        <f>(E8-'FY25'!E8)/'FY25'!E8</f>
        <v>-1</v>
      </c>
      <c r="D8" s="6"/>
      <c r="E8" s="6"/>
      <c r="F8" s="6"/>
    </row>
    <row r="9" spans="1:6" ht="15.75" x14ac:dyDescent="0.25">
      <c r="A9" s="10">
        <v>46054</v>
      </c>
      <c r="B9" s="15">
        <f>(D9-'FY25'!D9)/'FY25'!D9</f>
        <v>-1</v>
      </c>
      <c r="C9" s="15">
        <f>(E9-'FY25'!E9)/'FY25'!E9</f>
        <v>-1</v>
      </c>
      <c r="D9" s="6"/>
      <c r="E9" s="6"/>
      <c r="F9" s="6"/>
    </row>
    <row r="10" spans="1:6" ht="15.75" x14ac:dyDescent="0.25">
      <c r="A10" s="10">
        <v>46082</v>
      </c>
      <c r="B10" s="15">
        <f>(D10-'FY25'!D10)/'FY25'!D10</f>
        <v>-1</v>
      </c>
      <c r="C10" s="15">
        <f>(E10-'FY25'!E10)/'FY25'!E10</f>
        <v>-1</v>
      </c>
      <c r="D10" s="6"/>
      <c r="E10" s="6"/>
      <c r="F10" s="6"/>
    </row>
    <row r="11" spans="1:6" ht="15.75" x14ac:dyDescent="0.25">
      <c r="A11" s="10">
        <v>46113</v>
      </c>
      <c r="B11" s="15">
        <f>(D11-'FY25'!D11)/'FY25'!D11</f>
        <v>-1</v>
      </c>
      <c r="C11" s="15">
        <f>(E11-'FY25'!E11)/'FY25'!E11</f>
        <v>-1</v>
      </c>
      <c r="D11" s="6"/>
      <c r="E11" s="6"/>
      <c r="F11" s="6"/>
    </row>
    <row r="12" spans="1:6" ht="15.75" x14ac:dyDescent="0.25">
      <c r="A12" s="10">
        <v>46143</v>
      </c>
      <c r="B12" s="15">
        <f>(D12-'FY25'!D12)/'FY25'!D12</f>
        <v>-1</v>
      </c>
      <c r="C12" s="15">
        <f>(E12-'FY25'!E12)/'FY25'!E12</f>
        <v>-1</v>
      </c>
      <c r="D12" s="6"/>
      <c r="E12" s="6"/>
      <c r="F12" s="6"/>
    </row>
    <row r="13" spans="1:6" ht="15.75" x14ac:dyDescent="0.25">
      <c r="A13" s="10">
        <v>46174</v>
      </c>
      <c r="B13" s="15">
        <f>(D13-'FY25'!D13)/'FY25'!D13</f>
        <v>-1</v>
      </c>
      <c r="C13" s="15">
        <f>(E13-'FY25'!E13)/'FY25'!E13</f>
        <v>-1</v>
      </c>
      <c r="D13" s="8"/>
      <c r="E13" s="8"/>
      <c r="F13" s="8"/>
    </row>
    <row r="14" spans="1:6" ht="16.5" thickBot="1" x14ac:dyDescent="0.3">
      <c r="A14" s="5" t="s">
        <v>30</v>
      </c>
      <c r="B14" s="16">
        <f>(D14-'FY22'!D14)/'FY22'!D14</f>
        <v>-0.84108693848736271</v>
      </c>
      <c r="C14" s="16">
        <f>(E14-'FY22'!E14)/'FY22'!E14</f>
        <v>-0.83431192604618876</v>
      </c>
      <c r="D14" s="9">
        <f>SUM(D2:D13)</f>
        <v>3180938</v>
      </c>
      <c r="E14" s="9">
        <f>SUM(E2:E13)</f>
        <v>359285</v>
      </c>
      <c r="F14" s="9">
        <f>SUM(F2:F13)</f>
        <v>28742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31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30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30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26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30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28</v>
      </c>
      <c r="C1" s="7" t="s">
        <v>29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30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2025-11-12T14:38:17Z</dcterms:modified>
  <cp:category/>
  <cp:contentStatus/>
</cp:coreProperties>
</file>