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PREADSHEET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<sst xmlns="http://schemas.openxmlformats.org/spreadsheetml/2006/main" count="41" uniqueCount="26">
  <si>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LOUISIANA STATE POLICE</t>
  </si>
  <si>
    <t>VIDEO GAMING DIVISION</t>
  </si>
  <si>
    <t>REVENUE REPORT</t>
  </si>
  <si>
    <t>DECEMBER 2002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</si>
  <si>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</si>
  <si>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</si>
  <si>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</si>
  <si>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</si>
  <si>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</si>
  <si>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</si>
  <si>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</si>
  <si>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</si>
  <si>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</si>
  <si>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</si>
  <si>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</si>
  <si>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</si>
  <si>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</si>
  <si>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</si>
  <si>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</si>
  <si>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</si>
  <si>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</si>
  <si>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</si>
  <si>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</si>
  <si>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</si>
  <si>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2002/2003 YEAR TO DATE</t>
  </si>
  <si>
    <t>NDR YTD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</si>
</sst>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 quotePrefix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164" fontId="0" fillId="0" borderId="5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2" fillId="2" borderId="5" xfId="0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/>
    </xf>
    <xf numFmtId="165" fontId="2" fillId="2" borderId="5" xfId="0" applyNumberFormat="1" applyFont="1" applyFill="1" applyBorder="1" applyAlignment="1">
      <alignment/>
    </xf>
    <xf numFmtId="0" fontId="1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I15" sqref="I15"/>
    </sheetView>
  </sheetViews>
  <sheetFormatPr defaultColWidth="9.140625" defaultRowHeight="12.75"/>
  <cols>
    <col min="1" max="1" width="19.140625" style="0" customWidth="1"/>
    <col min="2" max="2" width="19.28125" style="0" customWidth="1"/>
    <col min="3" max="3" width="12.00390625" style="0" customWidth="1"/>
    <col min="4" max="4" width="21.57421875" style="0" customWidth="1"/>
    <col min="5" max="5" width="17.421875" style="0" customWidth="1"/>
    <col min="6" max="6" width="16.8515625" style="0" customWidth="1"/>
    <col min="7" max="7" width="14.421875" style="0" customWidth="1"/>
    <col min="8" max="8" width="13.57421875" style="0" bestFit="1" customWidth="1"/>
    <col min="9" max="9" width="13.140625" style="0" bestFit="1" customWidth="1"/>
  </cols>
  <sheetData>
    <row r="1" spans="1:3" ht="15.75">
      <c r="A1" s="1" t="s">
        <v>0</v>
      </c>
      <c r="B1" s="1"/>
      <c r="C1" s="1"/>
    </row>
    <row r="2" spans="1:3" ht="15.75">
      <c r="A2" s="1" t="s">
        <v>1</v>
      </c>
      <c r="B2" s="1"/>
      <c r="C2" s="1"/>
    </row>
    <row r="3" spans="1:3" ht="15.75">
      <c r="A3" s="1" t="s">
        <v>2</v>
      </c>
      <c r="B3" s="1"/>
      <c r="C3" s="1"/>
    </row>
    <row r="6" ht="15.75">
      <c r="A6" s="2" t="s">
        <v>3</v>
      </c>
    </row>
    <row r="7" spans="1:9" ht="12.75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4" t="s">
        <v>10</v>
      </c>
      <c r="H7" s="4" t="s">
        <v>11</v>
      </c>
      <c r="I7" s="4" t="s">
        <v>12</v>
      </c>
    </row>
    <row r="8" spans="1:9" ht="12.75">
      <c r="A8" s="5"/>
      <c r="B8" s="5"/>
      <c r="C8" s="6"/>
      <c r="D8" s="6" t="s">
        <v>13</v>
      </c>
      <c r="E8" s="6"/>
      <c r="F8" s="6" t="s">
        <v>14</v>
      </c>
      <c r="G8" s="7" t="s">
        <v>15</v>
      </c>
      <c r="H8" s="7" t="s">
        <v>16</v>
      </c>
      <c r="I8" s="7" t="s">
        <v>17</v>
      </c>
    </row>
    <row r="9" spans="1:9" ht="24" customHeight="1">
      <c r="A9" s="8" t="s">
        <v>18</v>
      </c>
      <c r="B9" s="9">
        <v>4581</v>
      </c>
      <c r="C9" s="9">
        <v>1557</v>
      </c>
      <c r="D9" s="10">
        <v>12038919</v>
      </c>
      <c r="E9" s="10">
        <v>3130138</v>
      </c>
      <c r="F9" s="10">
        <v>11881848</v>
      </c>
      <c r="G9" s="10">
        <v>12239788</v>
      </c>
      <c r="H9" s="11">
        <f aca="true" t="shared" si="0" ref="H9:H14">SUM(D9-F9)/F9</f>
        <v>0.013219408294063349</v>
      </c>
      <c r="I9" s="11">
        <f aca="true" t="shared" si="1" ref="I9:I14">SUM(D9-G9)/G9</f>
        <v>-0.01641115025848487</v>
      </c>
    </row>
    <row r="10" spans="1:9" ht="21" customHeight="1">
      <c r="A10" s="8" t="s">
        <v>19</v>
      </c>
      <c r="B10" s="9">
        <v>3168</v>
      </c>
      <c r="C10" s="9">
        <v>1085</v>
      </c>
      <c r="D10" s="10">
        <v>8745322</v>
      </c>
      <c r="E10" s="10">
        <v>2273797</v>
      </c>
      <c r="F10" s="10">
        <v>8873258</v>
      </c>
      <c r="G10" s="10">
        <v>8889644</v>
      </c>
      <c r="H10" s="11">
        <f t="shared" si="0"/>
        <v>-0.014418153963290598</v>
      </c>
      <c r="I10" s="11">
        <f t="shared" si="1"/>
        <v>-0.016234845849845057</v>
      </c>
    </row>
    <row r="11" spans="1:9" ht="20.25" customHeight="1">
      <c r="A11" s="8" t="s">
        <v>20</v>
      </c>
      <c r="B11" s="9">
        <v>151</v>
      </c>
      <c r="C11" s="9">
        <v>28</v>
      </c>
      <c r="D11" s="10">
        <v>414074</v>
      </c>
      <c r="E11" s="10">
        <v>107660</v>
      </c>
      <c r="F11" s="10">
        <v>429956</v>
      </c>
      <c r="G11" s="10">
        <v>407123</v>
      </c>
      <c r="H11" s="11">
        <f t="shared" si="0"/>
        <v>-0.03693866349114793</v>
      </c>
      <c r="I11" s="11">
        <f t="shared" si="1"/>
        <v>0.017073464284749325</v>
      </c>
    </row>
    <row r="12" spans="1:9" ht="24" customHeight="1">
      <c r="A12" s="8" t="s">
        <v>21</v>
      </c>
      <c r="B12" s="9">
        <v>743</v>
      </c>
      <c r="C12" s="9">
        <v>9</v>
      </c>
      <c r="D12" s="10">
        <v>1204441</v>
      </c>
      <c r="E12" s="10">
        <v>271000</v>
      </c>
      <c r="F12" s="10">
        <v>1256735</v>
      </c>
      <c r="G12" s="10">
        <v>1287050</v>
      </c>
      <c r="H12" s="11">
        <f t="shared" si="0"/>
        <v>-0.04161099993236442</v>
      </c>
      <c r="I12" s="11">
        <f t="shared" si="1"/>
        <v>-0.06418476360669749</v>
      </c>
    </row>
    <row r="13" spans="1:9" ht="22.5" customHeight="1">
      <c r="A13" s="8" t="s">
        <v>22</v>
      </c>
      <c r="B13" s="9">
        <v>5206</v>
      </c>
      <c r="C13" s="9">
        <v>131</v>
      </c>
      <c r="D13" s="10">
        <v>24434065</v>
      </c>
      <c r="E13" s="10">
        <v>7941078</v>
      </c>
      <c r="F13" s="10">
        <v>24440536</v>
      </c>
      <c r="G13" s="10">
        <v>22100407</v>
      </c>
      <c r="H13" s="11">
        <f t="shared" si="0"/>
        <v>-0.0002647650607989939</v>
      </c>
      <c r="I13" s="11">
        <f t="shared" si="1"/>
        <v>0.10559343997601492</v>
      </c>
    </row>
    <row r="14" spans="1:9" ht="25.5" customHeight="1">
      <c r="A14" s="12" t="s">
        <v>23</v>
      </c>
      <c r="B14" s="13">
        <f aca="true" t="shared" si="2" ref="B14:G14">SUM(B9:B13)</f>
        <v>13849</v>
      </c>
      <c r="C14" s="13">
        <f t="shared" si="2"/>
        <v>2810</v>
      </c>
      <c r="D14" s="14">
        <f t="shared" si="2"/>
        <v>46836821</v>
      </c>
      <c r="E14" s="14">
        <f t="shared" si="2"/>
        <v>13723673</v>
      </c>
      <c r="F14" s="14">
        <f t="shared" si="2"/>
        <v>46882333</v>
      </c>
      <c r="G14" s="14">
        <f t="shared" si="2"/>
        <v>44924012</v>
      </c>
      <c r="H14" s="15">
        <f t="shared" si="0"/>
        <v>-0.0009707708018711441</v>
      </c>
      <c r="I14" s="15">
        <f t="shared" si="1"/>
        <v>0.04257876611732719</v>
      </c>
    </row>
    <row r="17" spans="2:3" ht="15.75">
      <c r="B17" s="16" t="s">
        <v>24</v>
      </c>
      <c r="C17" s="1"/>
    </row>
    <row r="18" spans="2:8" ht="12.75">
      <c r="B18" s="3" t="s">
        <v>4</v>
      </c>
      <c r="C18" s="3" t="s">
        <v>5</v>
      </c>
      <c r="D18" s="3" t="s">
        <v>6</v>
      </c>
      <c r="E18" s="3" t="s">
        <v>7</v>
      </c>
      <c r="F18" s="3" t="s">
        <v>8</v>
      </c>
      <c r="G18" s="4" t="s">
        <v>25</v>
      </c>
      <c r="H18" s="4" t="s">
        <v>12</v>
      </c>
    </row>
    <row r="19" spans="2:8" ht="12.75">
      <c r="B19" s="5"/>
      <c r="C19" s="5"/>
      <c r="D19" s="6"/>
      <c r="E19" s="6" t="s">
        <v>13</v>
      </c>
      <c r="F19" s="6"/>
      <c r="G19" s="7" t="s">
        <v>15</v>
      </c>
      <c r="H19" s="7" t="s">
        <v>17</v>
      </c>
    </row>
    <row r="20" spans="2:8" ht="21" customHeight="1">
      <c r="B20" s="8" t="s">
        <v>18</v>
      </c>
      <c r="C20" s="9">
        <v>4581</v>
      </c>
      <c r="D20" s="9">
        <v>1557</v>
      </c>
      <c r="E20" s="10">
        <f>SUM(57092771+D9)</f>
        <v>69131690</v>
      </c>
      <c r="F20" s="10">
        <f>SUM(14844216+E9)</f>
        <v>17974354</v>
      </c>
      <c r="G20" s="10">
        <v>71154099</v>
      </c>
      <c r="H20" s="11">
        <f aca="true" t="shared" si="3" ref="H20:H25">SUM(E20-G20)/G20</f>
        <v>-0.028422944404088372</v>
      </c>
    </row>
    <row r="21" spans="2:8" ht="21" customHeight="1">
      <c r="B21" s="8" t="s">
        <v>19</v>
      </c>
      <c r="C21" s="9">
        <v>3168</v>
      </c>
      <c r="D21" s="9">
        <v>1085</v>
      </c>
      <c r="E21" s="10">
        <f>SUM(42587950+D10)</f>
        <v>51333272</v>
      </c>
      <c r="F21" s="10">
        <f>SUM(11072931+E10)</f>
        <v>13346728</v>
      </c>
      <c r="G21" s="10">
        <v>54188356</v>
      </c>
      <c r="H21" s="11">
        <f t="shared" si="3"/>
        <v>-0.05268814577065228</v>
      </c>
    </row>
    <row r="22" spans="2:8" ht="20.25" customHeight="1">
      <c r="B22" s="8" t="s">
        <v>20</v>
      </c>
      <c r="C22" s="9">
        <v>151</v>
      </c>
      <c r="D22" s="9">
        <v>28</v>
      </c>
      <c r="E22" s="10">
        <f>SUM(2044492+D11)</f>
        <v>2458566</v>
      </c>
      <c r="F22" s="10">
        <f>SUM(531571+E11)</f>
        <v>639231</v>
      </c>
      <c r="G22" s="10">
        <v>3080763</v>
      </c>
      <c r="H22" s="11">
        <f t="shared" si="3"/>
        <v>-0.20196198149614236</v>
      </c>
    </row>
    <row r="23" spans="2:8" ht="21" customHeight="1">
      <c r="B23" s="8" t="s">
        <v>21</v>
      </c>
      <c r="C23" s="9">
        <v>743</v>
      </c>
      <c r="D23" s="9">
        <v>9</v>
      </c>
      <c r="E23" s="10">
        <f>SUM(6126025+D12)</f>
        <v>7330466</v>
      </c>
      <c r="F23" s="10">
        <f>SUM(1378360+E12)</f>
        <v>1649360</v>
      </c>
      <c r="G23" s="10">
        <v>9660234</v>
      </c>
      <c r="H23" s="11">
        <f t="shared" si="3"/>
        <v>-0.24117096956450537</v>
      </c>
    </row>
    <row r="24" spans="2:8" ht="21" customHeight="1">
      <c r="B24" s="8" t="s">
        <v>22</v>
      </c>
      <c r="C24" s="9">
        <v>5206</v>
      </c>
      <c r="D24" s="9">
        <v>131</v>
      </c>
      <c r="E24" s="10">
        <f>SUM(111913867+D13)</f>
        <v>136347932</v>
      </c>
      <c r="F24" s="10">
        <f>SUM(36372036+E13)</f>
        <v>44313114</v>
      </c>
      <c r="G24" s="10">
        <v>104250167</v>
      </c>
      <c r="H24" s="11">
        <f t="shared" si="3"/>
        <v>0.3078917369983685</v>
      </c>
    </row>
    <row r="25" spans="2:8" ht="21" customHeight="1">
      <c r="B25" s="12" t="s">
        <v>23</v>
      </c>
      <c r="C25" s="13">
        <f>SUM(C20:C24)</f>
        <v>13849</v>
      </c>
      <c r="D25" s="13">
        <f>SUM(D20:D24)</f>
        <v>2810</v>
      </c>
      <c r="E25" s="14">
        <f>SUM(E20:E24)</f>
        <v>266601926</v>
      </c>
      <c r="F25" s="14">
        <f>SUM(F20:F24)</f>
        <v>77922787</v>
      </c>
      <c r="G25" s="14">
        <f>SUM(G20:G24)</f>
        <v>242333619</v>
      </c>
      <c r="H25" s="15">
        <f t="shared" si="3"/>
        <v>0.10014420244349176</v>
      </c>
    </row>
  </sheetData>
  <printOptions/>
  <pageMargins left="0.75" right="0.75" top="1" bottom="1" header="0.5" footer="0.5"/>
  <pageSetup firstPageNumber="2" useFirstPageNumber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2003-01-21T14:08:57Z</dcterms:created>
  <dcterms:modified xsi:type="dcterms:W3CDTF">2003-01-21T14:09:31Z</dcterms:modified>
  <cp:category/>
  <cp:version/>
  <cp:contentType/>
  <cp:contentStatus/>
</cp:coreProperties>
</file>