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5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1" i="1"/>
  <c r="G62" i="1" s="1"/>
  <c r="F61" i="1"/>
  <c r="E61" i="1"/>
  <c r="E62" i="1" s="1"/>
  <c r="D61" i="1"/>
  <c r="D62" i="1" s="1"/>
  <c r="C61" i="1"/>
  <c r="C62" i="1" s="1"/>
  <c r="D58" i="1"/>
  <c r="G57" i="1"/>
  <c r="G58" i="1" s="1"/>
  <c r="F57" i="1"/>
  <c r="F58" i="1" s="1"/>
  <c r="E57" i="1"/>
  <c r="E58" i="1" s="1"/>
  <c r="D57" i="1"/>
  <c r="C57" i="1"/>
  <c r="C58" i="1" s="1"/>
  <c r="F54" i="1"/>
  <c r="G53" i="1"/>
  <c r="G54" i="1" s="1"/>
  <c r="F53" i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<sst xmlns="http://schemas.openxmlformats.org/spreadsheetml/2006/main" count="66" uniqueCount="47">
  <si>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</si>
  <si>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</si>
  <si>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</si>
  <si>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</si>
  <si>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MAY 2023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</si>
  <si>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</si>
  <si>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</si>
  <si>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</si>
  <si>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</si>
  <si>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</si>
  <si>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</si>
  <si>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</si>
  <si>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</si>
  <si>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</si>
  <si>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</si>
  <si>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</si>
  <si>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</si>
  <si>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</si>
  <si>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</si>
  <si>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</si>
  <si>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</si>
  <si>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</si>
  <si>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</si>
  <si>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</si>
  <si>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</si>
  <si>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</si>
  <si>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</si>
  <si>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</si>
  <si>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</si>
  <si>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</si>
  <si>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</si>
  <si>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</si>
  <si>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</si>
  <si>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</si>
  <si>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2022 - MAY 31, 2023</t>
  </si>
  <si>
    <t xml:space="preserve">      </t>
  </si>
  <si>
    <t>FYTD</t>
  </si>
  <si>
    <t>Opening Date</t>
  </si>
  <si>
    <t>Total AGR</t>
  </si>
  <si>
    <t>Support Deduct.</t>
  </si>
  <si>
    <t>State Tax</t>
  </si>
  <si>
    <t>July 2021 - May 2022</t>
  </si>
  <si>
    <t>FY 22/23 - FY 21/22</t>
  </si>
  <si>
    <t>July 2020 - May 2021</t>
  </si>
  <si>
    <t>FY 22/23 - FY 20/21</t>
  </si>
  <si>
    <t>July 2019 - May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</si>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</sst>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0868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E65" sqref="E65"/>
    </sheetView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2.58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31</v>
      </c>
      <c r="D9" s="26">
        <v>76122</v>
      </c>
      <c r="E9" s="27">
        <v>14212770.130000001</v>
      </c>
      <c r="F9" s="28">
        <v>2558298.62</v>
      </c>
      <c r="G9" s="28">
        <v>11654471.510000002</v>
      </c>
      <c r="H9" s="29">
        <v>2156077.2293500002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31</v>
      </c>
      <c r="D10" s="34">
        <v>71276</v>
      </c>
      <c r="E10" s="35">
        <v>3557221.62</v>
      </c>
      <c r="F10" s="36">
        <v>640299.9</v>
      </c>
      <c r="G10" s="36">
        <v>2916921.72</v>
      </c>
      <c r="H10" s="37">
        <v>539630.51820000005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31</v>
      </c>
      <c r="D11" s="34">
        <v>53653</v>
      </c>
      <c r="E11" s="35">
        <v>6341904.79</v>
      </c>
      <c r="F11" s="36">
        <v>1141542.8600000001</v>
      </c>
      <c r="G11" s="36">
        <v>5200361.93</v>
      </c>
      <c r="H11" s="37">
        <v>962066.95704999997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31</v>
      </c>
      <c r="D12" s="41">
        <v>35889</v>
      </c>
      <c r="E12" s="42">
        <v>3595094.54</v>
      </c>
      <c r="F12" s="43">
        <v>647116.99</v>
      </c>
      <c r="G12" s="43">
        <v>2947977.55</v>
      </c>
      <c r="H12" s="44">
        <v>545375.84674999991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236940</v>
      </c>
      <c r="E13" s="43">
        <v>27706991.079999998</v>
      </c>
      <c r="F13" s="43">
        <v>4987258.37</v>
      </c>
      <c r="G13" s="43">
        <v>22719732.710000005</v>
      </c>
      <c r="H13" s="44">
        <v>4203150.5513500003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45047</v>
      </c>
      <c r="C27" s="67">
        <v>45017</v>
      </c>
      <c r="D27" s="68" t="s">
        <v>30</v>
      </c>
      <c r="E27" s="69" t="s">
        <v>31</v>
      </c>
      <c r="F27" s="70">
        <v>44682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14212770.130000001</v>
      </c>
      <c r="C28" s="27">
        <v>14848736.49</v>
      </c>
      <c r="D28" s="73">
        <v>-635966.3599999994</v>
      </c>
      <c r="E28" s="74">
        <v>-4.2829661663690781E-2</v>
      </c>
      <c r="F28" s="75">
        <v>15233686.439999999</v>
      </c>
      <c r="G28" s="76">
        <v>-1020916.3099999987</v>
      </c>
      <c r="H28" s="74">
        <v>-6.7017022703008897E-2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3557221.62</v>
      </c>
      <c r="C29" s="35">
        <v>3604993.75</v>
      </c>
      <c r="D29" s="79">
        <v>-47772.129999999888</v>
      </c>
      <c r="E29" s="80">
        <v>-1.3251654042396021E-2</v>
      </c>
      <c r="F29" s="50">
        <v>4033594.09</v>
      </c>
      <c r="G29" s="81">
        <v>-476372.46999999974</v>
      </c>
      <c r="H29" s="80">
        <v>-0.11810124156543469</v>
      </c>
      <c r="I29" s="5"/>
      <c r="J29" s="5"/>
      <c r="K29" s="5"/>
      <c r="L29" s="5"/>
    </row>
    <row r="30" spans="1:12" x14ac:dyDescent="0.25">
      <c r="A30" s="77" t="s">
        <v>20</v>
      </c>
      <c r="B30" s="78">
        <v>6341904.79</v>
      </c>
      <c r="C30" s="35">
        <v>6471333.5300000003</v>
      </c>
      <c r="D30" s="79">
        <v>-129428.74000000022</v>
      </c>
      <c r="E30" s="80">
        <v>-2.0000319779530852E-2</v>
      </c>
      <c r="F30" s="50">
        <v>6285887.5700000003</v>
      </c>
      <c r="G30" s="81">
        <v>56017.219999999739</v>
      </c>
      <c r="H30" s="80">
        <v>8.9115847803812598E-3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3595094.54</v>
      </c>
      <c r="C31" s="42">
        <v>3620193.38</v>
      </c>
      <c r="D31" s="84">
        <v>-25098.839999999851</v>
      </c>
      <c r="E31" s="85">
        <v>-6.9330108547957878E-3</v>
      </c>
      <c r="F31" s="86">
        <v>4023880.07</v>
      </c>
      <c r="G31" s="87">
        <v>-428785.5299999998</v>
      </c>
      <c r="H31" s="85">
        <v>-0.10656021614481165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27706991.079999998</v>
      </c>
      <c r="C32" s="89">
        <v>28545257.150000002</v>
      </c>
      <c r="D32" s="90">
        <v>-838266.06999999937</v>
      </c>
      <c r="E32" s="85">
        <v>-2.9366211892752184E-2</v>
      </c>
      <c r="F32" s="91">
        <v>29577048.170000002</v>
      </c>
      <c r="G32" s="90">
        <v>-1870057.0899999985</v>
      </c>
      <c r="H32" s="85">
        <v>-6.3226630299665854E-2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846844</v>
      </c>
      <c r="D46" s="99">
        <v>152578615.31</v>
      </c>
      <c r="E46" s="99">
        <v>27464150.755799998</v>
      </c>
      <c r="F46" s="99">
        <v>125114464.55420001</v>
      </c>
      <c r="G46" s="99">
        <v>23146175.879999999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585090</v>
      </c>
      <c r="D47" s="101">
        <v>35537231.82</v>
      </c>
      <c r="E47" s="101">
        <v>6396701.7275999999</v>
      </c>
      <c r="F47" s="101">
        <v>29140530.092399999</v>
      </c>
      <c r="G47" s="101">
        <v>5390998.1200000001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529158</v>
      </c>
      <c r="D48" s="101">
        <v>66282047.979999997</v>
      </c>
      <c r="E48" s="101">
        <v>11930768.636399999</v>
      </c>
      <c r="F48" s="101">
        <v>54351279.343599997</v>
      </c>
      <c r="G48" s="101">
        <v>10054986.779999999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428351</v>
      </c>
      <c r="D49" s="103">
        <v>39361988.700000003</v>
      </c>
      <c r="E49" s="103">
        <v>7085157.966</v>
      </c>
      <c r="F49" s="103">
        <v>32276830.734000005</v>
      </c>
      <c r="G49" s="103">
        <v>5971213.6299999999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2389443</v>
      </c>
      <c r="D50" s="103">
        <v>293759883.81</v>
      </c>
      <c r="E50" s="103">
        <v>52876779.085799992</v>
      </c>
      <c r="F50" s="103">
        <v>240883104.72420001</v>
      </c>
      <c r="G50" s="103">
        <v>44563374.410000004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2246339</v>
      </c>
      <c r="D52" s="107">
        <v>302761797.06999999</v>
      </c>
      <c r="E52" s="107">
        <v>54497123.472599998</v>
      </c>
      <c r="F52" s="107">
        <v>248264673.59740001</v>
      </c>
      <c r="G52" s="108">
        <v>45928964.549999997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110"/>
      <c r="C53" s="111">
        <f>C50-C52</f>
        <v>143104</v>
      </c>
      <c r="D53" s="111">
        <f t="shared" ref="D53:G53" si="0">D50-D52</f>
        <v>-9001913.2599999905</v>
      </c>
      <c r="E53" s="111">
        <f t="shared" si="0"/>
        <v>-1620344.386800006</v>
      </c>
      <c r="F53" s="111">
        <f t="shared" si="0"/>
        <v>-7381568.8731999993</v>
      </c>
      <c r="G53" s="112">
        <f t="shared" si="0"/>
        <v>-1365590.1399999931</v>
      </c>
      <c r="H53" s="5"/>
      <c r="I53" s="5"/>
      <c r="J53" s="5"/>
      <c r="K53" s="5"/>
      <c r="L53" s="5"/>
    </row>
    <row r="54" spans="1:12" x14ac:dyDescent="0.25">
      <c r="A54" s="113"/>
      <c r="B54" s="114"/>
      <c r="C54" s="115">
        <f>C53/C52</f>
        <v>6.3705433596620994E-2</v>
      </c>
      <c r="D54" s="116">
        <f t="shared" ref="D54:G54" si="1">D53/D52</f>
        <v>-2.9732658965287831E-2</v>
      </c>
      <c r="E54" s="116">
        <f t="shared" si="1"/>
        <v>-2.9732658965287973E-2</v>
      </c>
      <c r="F54" s="116">
        <f t="shared" si="1"/>
        <v>-2.9732658965287859E-2</v>
      </c>
      <c r="G54" s="117">
        <f t="shared" si="1"/>
        <v>-2.9732656796853333E-2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x14ac:dyDescent="0.25">
      <c r="A56" s="105" t="s">
        <v>43</v>
      </c>
      <c r="B56" s="120"/>
      <c r="C56" s="107">
        <v>2284386</v>
      </c>
      <c r="D56" s="107">
        <v>290590054</v>
      </c>
      <c r="E56" s="107">
        <v>52306210</v>
      </c>
      <c r="F56" s="107">
        <v>238283844</v>
      </c>
      <c r="G56" s="108">
        <v>44082511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9"/>
      <c r="C57" s="111">
        <f>C50-C56</f>
        <v>105057</v>
      </c>
      <c r="D57" s="111">
        <f t="shared" ref="D57:G57" si="2">D50-D56</f>
        <v>3169829.8100000024</v>
      </c>
      <c r="E57" s="111">
        <f t="shared" si="2"/>
        <v>570569.08579999208</v>
      </c>
      <c r="F57" s="111">
        <f t="shared" si="2"/>
        <v>2599260.7242000103</v>
      </c>
      <c r="G57" s="112">
        <f t="shared" si="2"/>
        <v>480863.41000000387</v>
      </c>
      <c r="H57" s="5"/>
      <c r="I57" s="5"/>
      <c r="J57" s="5"/>
      <c r="K57" s="5"/>
      <c r="L57" s="5"/>
    </row>
    <row r="58" spans="1:12" x14ac:dyDescent="0.25">
      <c r="A58" s="113"/>
      <c r="B58" s="121"/>
      <c r="C58" s="115">
        <f>C57/C56</f>
        <v>4.5989162952320667E-2</v>
      </c>
      <c r="D58" s="122">
        <f t="shared" ref="D58:G58" si="3">D57/D56</f>
        <v>1.0908252936970796E-2</v>
      </c>
      <c r="E58" s="122">
        <f t="shared" si="3"/>
        <v>1.0908247525484872E-2</v>
      </c>
      <c r="F58" s="122">
        <f t="shared" si="3"/>
        <v>1.0908254124857958E-2</v>
      </c>
      <c r="G58" s="123">
        <f t="shared" si="3"/>
        <v>1.0908258152535908E-2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105" t="s">
        <v>45</v>
      </c>
      <c r="B60" s="120"/>
      <c r="C60" s="107">
        <v>2601991</v>
      </c>
      <c r="D60" s="107">
        <v>250667159</v>
      </c>
      <c r="E60" s="107">
        <v>45120089</v>
      </c>
      <c r="F60" s="107">
        <v>205547070</v>
      </c>
      <c r="G60" s="108">
        <v>38026208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19"/>
      <c r="C61" s="111">
        <f>C50-C60</f>
        <v>-212548</v>
      </c>
      <c r="D61" s="111">
        <f>D50-D60</f>
        <v>43092724.810000002</v>
      </c>
      <c r="E61" s="111">
        <f>E50-E60</f>
        <v>7756690.0857999921</v>
      </c>
      <c r="F61" s="111">
        <f>F50-F60</f>
        <v>35336034.72420001</v>
      </c>
      <c r="G61" s="112">
        <f>G50-G60</f>
        <v>6537166.4100000039</v>
      </c>
    </row>
    <row r="62" spans="1:12" x14ac:dyDescent="0.25">
      <c r="A62" s="113"/>
      <c r="B62" s="121"/>
      <c r="C62" s="115">
        <f>C61/C60</f>
        <v>-8.168667762494182E-2</v>
      </c>
      <c r="D62" s="116">
        <f t="shared" ref="D62:G62" si="4">D61/D60</f>
        <v>0.17191212834546069</v>
      </c>
      <c r="E62" s="116">
        <f t="shared" si="4"/>
        <v>0.17191211847565266</v>
      </c>
      <c r="F62" s="116">
        <f t="shared" si="4"/>
        <v>0.17191213051200394</v>
      </c>
      <c r="G62" s="117">
        <f t="shared" si="4"/>
        <v>0.17191212991839744</v>
      </c>
    </row>
  </sheetData>
  <mergeCells count="3">
    <mergeCell ref="F24:H24"/>
    <mergeCell ref="C25:E25"/>
    <mergeCell ref="F25:H25"/>
  </mergeCells>
  <conditionalFormatting sqref="A1:XFD51 A63:XFD1048576 H52:XFD62">
    <cfRule type="cellIs" dxfId="4" priority="5" stopIfTrue="1" operator="lessThan">
      <formula>0</formula>
    </cfRule>
  </conditionalFormatting>
  <conditionalFormatting sqref="A59:G59">
    <cfRule type="cellIs" dxfId="3" priority="4" stopIfTrue="1" operator="lessThan">
      <formula>0</formula>
    </cfRule>
  </conditionalFormatting>
  <conditionalFormatting sqref="A55:G58">
    <cfRule type="cellIs" dxfId="2" priority="3" stopIfTrue="1" operator="lessThan">
      <formula>0</formula>
    </cfRule>
  </conditionalFormatting>
  <conditionalFormatting sqref="A52:G54">
    <cfRule type="cellIs" dxfId="1" priority="2" stopIfTrue="1" operator="lessThan">
      <formula>0</formula>
    </cfRule>
  </conditionalFormatting>
  <conditionalFormatting sqref="A60:G62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2023-06-14T21:17:39Z</dcterms:created>
  <dcterms:modified xsi:type="dcterms:W3CDTF">2023-06-14T21:19:42Z</dcterms:modified>
</cp:coreProperties>
</file>