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2022-2023 Revenues\"/>
    </mc:Choice>
  </mc:AlternateContent>
  <bookViews>
    <workbookView xWindow="360" yWindow="75" windowWidth="11340" windowHeight="6795" activeTab="2"/>
  </bookViews>
  <sheets>
    <sheet name="FY 2023" sheetId="8" r:id="rId1"/>
    <sheet name="1st FY 2023" sheetId="6" r:id="rId2"/>
    <sheet name="2nd FY 2023" sheetId="1" r:id="rId3"/>
    <sheet name="3rd FY 2023" sheetId="5" r:id="rId4"/>
    <sheet name="4th FY 2023" sheetId="7" r:id="rId5"/>
  </sheets>
  <calcPr calcId="162913"/>
</workbook>
</file>

<file path=xl/calcChain.xml><?xml version="1.0" encoding="utf-8"?>
<calcChain xmlns="http://schemas.openxmlformats.org/spreadsheetml/2006/main">
  <c r="G270" i="1" l="1"/>
  <c r="D98" i="1"/>
  <c r="D64" i="1"/>
  <c r="B270" i="1"/>
  <c r="B64" i="1"/>
  <c r="C64" i="1"/>
  <c r="G258" i="6" l="1"/>
  <c r="G265" i="6"/>
  <c r="E234" i="6"/>
  <c r="E165" i="6" l="1"/>
  <c r="G270" i="7"/>
  <c r="B270" i="7"/>
  <c r="B270" i="5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G269" i="5"/>
  <c r="F222" i="1" l="1"/>
  <c r="F223" i="1"/>
  <c r="F95" i="6"/>
  <c r="F96" i="6"/>
  <c r="F97" i="6"/>
  <c r="B4" i="8"/>
  <c r="C4" i="8"/>
  <c r="D4" i="8"/>
  <c r="E4" i="8"/>
  <c r="B5" i="8"/>
  <c r="C5" i="8"/>
  <c r="D5" i="8"/>
  <c r="E5" i="8"/>
  <c r="B6" i="8"/>
  <c r="C6" i="8"/>
  <c r="D6" i="8"/>
  <c r="E6" i="8"/>
  <c r="E7" i="8" s="1"/>
  <c r="B7" i="8"/>
  <c r="C7" i="8"/>
  <c r="D7" i="8" l="1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G269" i="1" l="1"/>
  <c r="D49" i="1" l="1"/>
  <c r="F185" i="6" l="1"/>
  <c r="F170" i="6"/>
  <c r="F171" i="6"/>
  <c r="D140" i="6"/>
  <c r="G41" i="6"/>
  <c r="B108" i="6" l="1"/>
  <c r="F85" i="1" l="1"/>
  <c r="F86" i="1"/>
  <c r="F87" i="1"/>
  <c r="F88" i="1"/>
  <c r="F89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6" i="1" l="1"/>
  <c r="B265" i="1" l="1"/>
  <c r="C217" i="1"/>
  <c r="D147" i="6" l="1"/>
  <c r="G140" i="6"/>
  <c r="C250" i="6"/>
  <c r="B217" i="6"/>
  <c r="C49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8" i="1"/>
  <c r="D265" i="6" l="1"/>
  <c r="G172" i="7" l="1"/>
  <c r="E165" i="7"/>
  <c r="E147" i="7"/>
  <c r="C242" i="5" l="1"/>
  <c r="B242" i="5"/>
  <c r="G72" i="5" l="1"/>
  <c r="E23" i="5"/>
  <c r="F6" i="5"/>
  <c r="E15" i="1" l="1"/>
  <c r="B233" i="8" l="1"/>
  <c r="C208" i="6"/>
  <c r="E64" i="6"/>
  <c r="C57" i="6"/>
  <c r="B57" i="6"/>
  <c r="E57" i="1"/>
  <c r="D57" i="1"/>
  <c r="F56" i="1"/>
  <c r="G57" i="1"/>
  <c r="C57" i="1"/>
  <c r="B57" i="1"/>
  <c r="G57" i="6"/>
  <c r="F56" i="6"/>
  <c r="E57" i="6"/>
  <c r="D57" i="6"/>
  <c r="F12" i="5"/>
  <c r="E54" i="8"/>
  <c r="G269" i="7" l="1"/>
  <c r="F197" i="5" l="1"/>
  <c r="F196" i="5"/>
  <c r="F195" i="5"/>
  <c r="F194" i="5"/>
  <c r="F257" i="5"/>
  <c r="F256" i="5"/>
  <c r="F255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9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5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63" i="7"/>
  <c r="F62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7" i="1"/>
  <c r="F256" i="1"/>
  <c r="F255" i="1"/>
  <c r="F249" i="1"/>
  <c r="F248" i="1"/>
  <c r="F247" i="1"/>
  <c r="F241" i="1"/>
  <c r="F240" i="1"/>
  <c r="F239" i="1"/>
  <c r="F233" i="1"/>
  <c r="F232" i="1"/>
  <c r="F231" i="1"/>
  <c r="F230" i="1"/>
  <c r="F229" i="1"/>
  <c r="F216" i="1"/>
  <c r="F215" i="1"/>
  <c r="F214" i="1"/>
  <c r="F213" i="1"/>
  <c r="F207" i="1"/>
  <c r="F206" i="1"/>
  <c r="F205" i="1"/>
  <c r="F204" i="1"/>
  <c r="F203" i="1"/>
  <c r="F197" i="1"/>
  <c r="F196" i="1"/>
  <c r="F195" i="1"/>
  <c r="F194" i="1"/>
  <c r="F188" i="1"/>
  <c r="F187" i="1"/>
  <c r="F186" i="1"/>
  <c r="F185" i="1"/>
  <c r="F179" i="1"/>
  <c r="F178" i="1"/>
  <c r="F177" i="1"/>
  <c r="F171" i="1"/>
  <c r="F170" i="1"/>
  <c r="F164" i="1"/>
  <c r="F163" i="1"/>
  <c r="F162" i="1"/>
  <c r="F161" i="1"/>
  <c r="F155" i="1"/>
  <c r="F154" i="1"/>
  <c r="F153" i="1"/>
  <c r="F152" i="1"/>
  <c r="F146" i="1"/>
  <c r="F145" i="1"/>
  <c r="F139" i="1"/>
  <c r="F138" i="1"/>
  <c r="F137" i="1"/>
  <c r="F131" i="1"/>
  <c r="F130" i="1"/>
  <c r="F129" i="1"/>
  <c r="F123" i="1"/>
  <c r="F122" i="1"/>
  <c r="F121" i="1"/>
  <c r="F114" i="1"/>
  <c r="F113" i="1"/>
  <c r="F107" i="1"/>
  <c r="F106" i="1"/>
  <c r="F105" i="1"/>
  <c r="F104" i="1"/>
  <c r="F103" i="1"/>
  <c r="F97" i="1"/>
  <c r="F96" i="1"/>
  <c r="F95" i="1"/>
  <c r="F79" i="1"/>
  <c r="F78" i="1"/>
  <c r="F77" i="1"/>
  <c r="F71" i="1"/>
  <c r="F70" i="1"/>
  <c r="F69" i="1"/>
  <c r="F63" i="1"/>
  <c r="F62" i="1"/>
  <c r="F55" i="1"/>
  <c r="F54" i="1"/>
  <c r="F48" i="1"/>
  <c r="F47" i="1"/>
  <c r="F46" i="1"/>
  <c r="F40" i="1"/>
  <c r="F39" i="1"/>
  <c r="F38" i="1"/>
  <c r="F37" i="1"/>
  <c r="F31" i="1"/>
  <c r="F30" i="1"/>
  <c r="F29" i="1"/>
  <c r="F28" i="1"/>
  <c r="F22" i="1"/>
  <c r="F21" i="1"/>
  <c r="F20" i="1"/>
  <c r="F14" i="1"/>
  <c r="F13" i="1"/>
  <c r="F6" i="1"/>
  <c r="F5" i="1"/>
  <c r="F4" i="1"/>
  <c r="C257" i="8"/>
  <c r="B257" i="8"/>
  <c r="C256" i="8"/>
  <c r="B256" i="8"/>
  <c r="C255" i="8"/>
  <c r="B255" i="8"/>
  <c r="C249" i="8"/>
  <c r="B249" i="8"/>
  <c r="C248" i="8"/>
  <c r="B248" i="8"/>
  <c r="C247" i="8"/>
  <c r="B247" i="8"/>
  <c r="C241" i="8"/>
  <c r="B241" i="8"/>
  <c r="C240" i="8"/>
  <c r="B240" i="8"/>
  <c r="C239" i="8"/>
  <c r="B239" i="8"/>
  <c r="C233" i="8"/>
  <c r="C232" i="8"/>
  <c r="B232" i="8"/>
  <c r="C231" i="8"/>
  <c r="B231" i="8"/>
  <c r="C230" i="8"/>
  <c r="B230" i="8"/>
  <c r="C229" i="8"/>
  <c r="B229" i="8"/>
  <c r="C223" i="8"/>
  <c r="B223" i="8"/>
  <c r="C222" i="8"/>
  <c r="B222" i="8"/>
  <c r="C216" i="8"/>
  <c r="B216" i="8"/>
  <c r="C215" i="8"/>
  <c r="B215" i="8"/>
  <c r="C214" i="8"/>
  <c r="B214" i="8"/>
  <c r="C213" i="8"/>
  <c r="B213" i="8"/>
  <c r="C207" i="8"/>
  <c r="B207" i="8"/>
  <c r="C206" i="8"/>
  <c r="B206" i="8"/>
  <c r="C205" i="8"/>
  <c r="B205" i="8"/>
  <c r="C204" i="8"/>
  <c r="B204" i="8"/>
  <c r="C203" i="8"/>
  <c r="B203" i="8"/>
  <c r="C197" i="8"/>
  <c r="B197" i="8"/>
  <c r="C196" i="8"/>
  <c r="B196" i="8"/>
  <c r="C195" i="8"/>
  <c r="B195" i="8"/>
  <c r="C194" i="8"/>
  <c r="B194" i="8"/>
  <c r="C188" i="8"/>
  <c r="B188" i="8"/>
  <c r="C187" i="8"/>
  <c r="B187" i="8"/>
  <c r="C186" i="8"/>
  <c r="B186" i="8"/>
  <c r="C185" i="8"/>
  <c r="B185" i="8"/>
  <c r="C179" i="8"/>
  <c r="B179" i="8"/>
  <c r="C178" i="8"/>
  <c r="B178" i="8"/>
  <c r="C177" i="8"/>
  <c r="B177" i="8"/>
  <c r="C171" i="8"/>
  <c r="B171" i="8"/>
  <c r="C170" i="8"/>
  <c r="B170" i="8"/>
  <c r="C164" i="8"/>
  <c r="B164" i="8"/>
  <c r="C163" i="8"/>
  <c r="B163" i="8"/>
  <c r="C162" i="8"/>
  <c r="B162" i="8"/>
  <c r="C161" i="8"/>
  <c r="B161" i="8"/>
  <c r="C155" i="8"/>
  <c r="B155" i="8"/>
  <c r="C154" i="8"/>
  <c r="B154" i="8"/>
  <c r="C153" i="8"/>
  <c r="B153" i="8"/>
  <c r="C152" i="8"/>
  <c r="B152" i="8"/>
  <c r="C146" i="8"/>
  <c r="B146" i="8"/>
  <c r="C145" i="8"/>
  <c r="B145" i="8"/>
  <c r="C139" i="8"/>
  <c r="B139" i="8"/>
  <c r="C138" i="8"/>
  <c r="B138" i="8"/>
  <c r="C137" i="8"/>
  <c r="B137" i="8"/>
  <c r="C131" i="8"/>
  <c r="B131" i="8"/>
  <c r="C130" i="8"/>
  <c r="B130" i="8"/>
  <c r="C129" i="8"/>
  <c r="B129" i="8"/>
  <c r="C123" i="8"/>
  <c r="B123" i="8"/>
  <c r="C122" i="8"/>
  <c r="B122" i="8"/>
  <c r="C121" i="8"/>
  <c r="B121" i="8"/>
  <c r="C114" i="8"/>
  <c r="B114" i="8"/>
  <c r="C113" i="8"/>
  <c r="B113" i="8"/>
  <c r="C107" i="8"/>
  <c r="B107" i="8"/>
  <c r="C106" i="8"/>
  <c r="B106" i="8"/>
  <c r="C105" i="8"/>
  <c r="B105" i="8"/>
  <c r="C104" i="8"/>
  <c r="B104" i="8"/>
  <c r="C103" i="8"/>
  <c r="B103" i="8"/>
  <c r="C97" i="8"/>
  <c r="B97" i="8"/>
  <c r="C96" i="8"/>
  <c r="B96" i="8"/>
  <c r="C95" i="8"/>
  <c r="B95" i="8"/>
  <c r="C89" i="8"/>
  <c r="B89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B30" i="8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G257" i="8"/>
  <c r="E257" i="8"/>
  <c r="D257" i="8"/>
  <c r="G256" i="8"/>
  <c r="E256" i="8"/>
  <c r="D256" i="8"/>
  <c r="G255" i="8"/>
  <c r="E255" i="8"/>
  <c r="D255" i="8"/>
  <c r="G249" i="8"/>
  <c r="E249" i="8"/>
  <c r="D249" i="8"/>
  <c r="G248" i="8"/>
  <c r="E248" i="8"/>
  <c r="D248" i="8"/>
  <c r="G247" i="8"/>
  <c r="E247" i="8"/>
  <c r="D247" i="8"/>
  <c r="G241" i="8"/>
  <c r="E241" i="8"/>
  <c r="D241" i="8"/>
  <c r="G240" i="8"/>
  <c r="E240" i="8"/>
  <c r="D240" i="8"/>
  <c r="G239" i="8"/>
  <c r="E239" i="8"/>
  <c r="D239" i="8"/>
  <c r="G233" i="8"/>
  <c r="E233" i="8"/>
  <c r="D233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3" i="8"/>
  <c r="E223" i="8"/>
  <c r="D223" i="8"/>
  <c r="G222" i="8"/>
  <c r="E222" i="8"/>
  <c r="D222" i="8"/>
  <c r="G216" i="8"/>
  <c r="E216" i="8"/>
  <c r="D216" i="8"/>
  <c r="G215" i="8"/>
  <c r="E215" i="8"/>
  <c r="D215" i="8"/>
  <c r="G214" i="8"/>
  <c r="E214" i="8"/>
  <c r="D214" i="8"/>
  <c r="G213" i="8"/>
  <c r="E213" i="8"/>
  <c r="D213" i="8"/>
  <c r="G207" i="8"/>
  <c r="E207" i="8"/>
  <c r="D207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197" i="8"/>
  <c r="E197" i="8"/>
  <c r="D197" i="8"/>
  <c r="G196" i="8"/>
  <c r="E196" i="8"/>
  <c r="D196" i="8"/>
  <c r="G195" i="8"/>
  <c r="E195" i="8"/>
  <c r="D195" i="8"/>
  <c r="G194" i="8"/>
  <c r="E194" i="8"/>
  <c r="D194" i="8"/>
  <c r="G188" i="8"/>
  <c r="E188" i="8"/>
  <c r="D188" i="8"/>
  <c r="G187" i="8"/>
  <c r="E187" i="8"/>
  <c r="D187" i="8"/>
  <c r="G186" i="8"/>
  <c r="E186" i="8"/>
  <c r="D186" i="8"/>
  <c r="G185" i="8"/>
  <c r="E185" i="8"/>
  <c r="D185" i="8"/>
  <c r="G179" i="8"/>
  <c r="E179" i="8"/>
  <c r="D179" i="8"/>
  <c r="G178" i="8"/>
  <c r="E178" i="8"/>
  <c r="D178" i="8"/>
  <c r="G177" i="8"/>
  <c r="E177" i="8"/>
  <c r="D177" i="8"/>
  <c r="G171" i="8"/>
  <c r="E171" i="8"/>
  <c r="D171" i="8"/>
  <c r="G170" i="8"/>
  <c r="E170" i="8"/>
  <c r="D170" i="8"/>
  <c r="G164" i="8"/>
  <c r="E164" i="8"/>
  <c r="D164" i="8"/>
  <c r="G163" i="8"/>
  <c r="E163" i="8"/>
  <c r="D163" i="8"/>
  <c r="G162" i="8"/>
  <c r="E162" i="8"/>
  <c r="D162" i="8"/>
  <c r="G161" i="8"/>
  <c r="E161" i="8"/>
  <c r="D161" i="8"/>
  <c r="G155" i="8"/>
  <c r="E155" i="8"/>
  <c r="D155" i="8"/>
  <c r="G154" i="8"/>
  <c r="E154" i="8"/>
  <c r="D154" i="8"/>
  <c r="G153" i="8"/>
  <c r="E153" i="8"/>
  <c r="D153" i="8"/>
  <c r="G152" i="8"/>
  <c r="E152" i="8"/>
  <c r="D152" i="8"/>
  <c r="G146" i="8"/>
  <c r="E146" i="8"/>
  <c r="D146" i="8"/>
  <c r="G145" i="8"/>
  <c r="E145" i="8"/>
  <c r="D145" i="8"/>
  <c r="G139" i="8"/>
  <c r="E139" i="8"/>
  <c r="D139" i="8"/>
  <c r="G138" i="8"/>
  <c r="E138" i="8"/>
  <c r="D138" i="8"/>
  <c r="G137" i="8"/>
  <c r="E137" i="8"/>
  <c r="D137" i="8"/>
  <c r="G131" i="8"/>
  <c r="E131" i="8"/>
  <c r="D131" i="8"/>
  <c r="G130" i="8"/>
  <c r="E130" i="8"/>
  <c r="D130" i="8"/>
  <c r="G129" i="8"/>
  <c r="E129" i="8"/>
  <c r="D129" i="8"/>
  <c r="G123" i="8"/>
  <c r="E123" i="8"/>
  <c r="D123" i="8"/>
  <c r="G122" i="8"/>
  <c r="E122" i="8"/>
  <c r="D122" i="8"/>
  <c r="G121" i="8"/>
  <c r="E121" i="8"/>
  <c r="D121" i="8"/>
  <c r="G114" i="8"/>
  <c r="E114" i="8"/>
  <c r="D114" i="8"/>
  <c r="G113" i="8"/>
  <c r="E113" i="8"/>
  <c r="D113" i="8"/>
  <c r="D106" i="8"/>
  <c r="E106" i="8"/>
  <c r="G106" i="8"/>
  <c r="D107" i="8"/>
  <c r="E107" i="8"/>
  <c r="G107" i="8"/>
  <c r="G105" i="8"/>
  <c r="E105" i="8"/>
  <c r="D105" i="8"/>
  <c r="G104" i="8"/>
  <c r="E104" i="8"/>
  <c r="D104" i="8"/>
  <c r="G103" i="8"/>
  <c r="E103" i="8"/>
  <c r="D103" i="8"/>
  <c r="G97" i="8"/>
  <c r="E97" i="8"/>
  <c r="D97" i="8"/>
  <c r="G96" i="8"/>
  <c r="E96" i="8"/>
  <c r="D96" i="8"/>
  <c r="G95" i="8"/>
  <c r="E95" i="8"/>
  <c r="D95" i="8"/>
  <c r="D88" i="8"/>
  <c r="E88" i="8"/>
  <c r="G88" i="8"/>
  <c r="D89" i="8"/>
  <c r="E89" i="8"/>
  <c r="G89" i="8"/>
  <c r="G87" i="8"/>
  <c r="E87" i="8"/>
  <c r="D87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G5" i="8"/>
  <c r="G6" i="8"/>
  <c r="G4" i="8"/>
  <c r="E269" i="7"/>
  <c r="D269" i="7"/>
  <c r="C269" i="7"/>
  <c r="B269" i="7"/>
  <c r="G268" i="7"/>
  <c r="E268" i="7"/>
  <c r="D268" i="7"/>
  <c r="C268" i="7"/>
  <c r="B268" i="7"/>
  <c r="G267" i="7"/>
  <c r="E267" i="7"/>
  <c r="D267" i="7"/>
  <c r="C267" i="7"/>
  <c r="B267" i="7"/>
  <c r="G266" i="7"/>
  <c r="E266" i="7"/>
  <c r="D266" i="7"/>
  <c r="C266" i="7"/>
  <c r="B266" i="7"/>
  <c r="E265" i="7"/>
  <c r="D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B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D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G7" i="7"/>
  <c r="E7" i="7"/>
  <c r="D7" i="7"/>
  <c r="C7" i="7"/>
  <c r="G270" i="5"/>
  <c r="G258" i="5"/>
  <c r="E258" i="5"/>
  <c r="D258" i="5"/>
  <c r="C258" i="5"/>
  <c r="B258" i="5"/>
  <c r="G250" i="5"/>
  <c r="E250" i="5"/>
  <c r="D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D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E140" i="5"/>
  <c r="D140" i="5"/>
  <c r="C140" i="5"/>
  <c r="B140" i="5"/>
  <c r="G132" i="5"/>
  <c r="E132" i="5"/>
  <c r="D132" i="5"/>
  <c r="C132" i="5"/>
  <c r="B132" i="5"/>
  <c r="G124" i="5"/>
  <c r="E124" i="5"/>
  <c r="D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D49" i="5"/>
  <c r="C49" i="5"/>
  <c r="B49" i="5"/>
  <c r="G41" i="5"/>
  <c r="E41" i="5"/>
  <c r="D41" i="5"/>
  <c r="C41" i="5"/>
  <c r="B41" i="5"/>
  <c r="G32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9" i="1"/>
  <c r="D269" i="1"/>
  <c r="C269" i="1"/>
  <c r="B269" i="1"/>
  <c r="G268" i="1"/>
  <c r="E268" i="1"/>
  <c r="D268" i="1"/>
  <c r="C268" i="1"/>
  <c r="B268" i="1"/>
  <c r="G267" i="1"/>
  <c r="E267" i="1"/>
  <c r="D267" i="1"/>
  <c r="C267" i="1"/>
  <c r="B267" i="1"/>
  <c r="E266" i="1"/>
  <c r="D266" i="1"/>
  <c r="C266" i="1"/>
  <c r="B266" i="1"/>
  <c r="G265" i="1"/>
  <c r="E265" i="1"/>
  <c r="D265" i="1"/>
  <c r="C265" i="1"/>
  <c r="G258" i="1"/>
  <c r="E258" i="1"/>
  <c r="D258" i="1"/>
  <c r="C258" i="1"/>
  <c r="G250" i="1"/>
  <c r="E250" i="1"/>
  <c r="D250" i="1"/>
  <c r="C250" i="1"/>
  <c r="B250" i="1"/>
  <c r="G242" i="1"/>
  <c r="E242" i="1"/>
  <c r="D242" i="1"/>
  <c r="C242" i="1"/>
  <c r="B242" i="1"/>
  <c r="G234" i="1"/>
  <c r="E234" i="1"/>
  <c r="D234" i="1"/>
  <c r="C234" i="1"/>
  <c r="B234" i="1"/>
  <c r="G224" i="1"/>
  <c r="E224" i="1"/>
  <c r="D224" i="1"/>
  <c r="C224" i="1"/>
  <c r="B224" i="1"/>
  <c r="G217" i="1"/>
  <c r="E217" i="1"/>
  <c r="D217" i="1"/>
  <c r="B217" i="1"/>
  <c r="G208" i="1"/>
  <c r="E208" i="1"/>
  <c r="D208" i="1"/>
  <c r="C208" i="1"/>
  <c r="B208" i="1"/>
  <c r="G198" i="1"/>
  <c r="E198" i="1"/>
  <c r="D198" i="1"/>
  <c r="C198" i="1"/>
  <c r="B198" i="1"/>
  <c r="G189" i="1"/>
  <c r="E189" i="1"/>
  <c r="D189" i="1"/>
  <c r="C189" i="1"/>
  <c r="B189" i="1"/>
  <c r="G180" i="1"/>
  <c r="E180" i="1"/>
  <c r="D180" i="1"/>
  <c r="C180" i="1"/>
  <c r="B180" i="1"/>
  <c r="G172" i="1"/>
  <c r="E172" i="1"/>
  <c r="D172" i="1"/>
  <c r="C172" i="1"/>
  <c r="B172" i="1"/>
  <c r="G165" i="1"/>
  <c r="E165" i="1"/>
  <c r="D165" i="1"/>
  <c r="C165" i="1"/>
  <c r="B165" i="1"/>
  <c r="G156" i="1"/>
  <c r="E156" i="1"/>
  <c r="D156" i="1"/>
  <c r="C156" i="1"/>
  <c r="B156" i="1"/>
  <c r="G147" i="1"/>
  <c r="E147" i="1"/>
  <c r="D147" i="1"/>
  <c r="C147" i="1"/>
  <c r="B147" i="1"/>
  <c r="G140" i="1"/>
  <c r="E140" i="1"/>
  <c r="D140" i="1"/>
  <c r="C140" i="1"/>
  <c r="B140" i="1"/>
  <c r="G132" i="1"/>
  <c r="E132" i="1"/>
  <c r="D132" i="1"/>
  <c r="C132" i="1"/>
  <c r="B132" i="1"/>
  <c r="G124" i="1"/>
  <c r="E124" i="1"/>
  <c r="D124" i="1"/>
  <c r="C124" i="1"/>
  <c r="B124" i="1"/>
  <c r="G115" i="1"/>
  <c r="E115" i="1"/>
  <c r="D115" i="1"/>
  <c r="C115" i="1"/>
  <c r="B115" i="1"/>
  <c r="G108" i="1"/>
  <c r="E108" i="1"/>
  <c r="D108" i="1"/>
  <c r="C108" i="1"/>
  <c r="B108" i="1"/>
  <c r="G98" i="1"/>
  <c r="E98" i="1"/>
  <c r="C98" i="1"/>
  <c r="B98" i="1"/>
  <c r="G90" i="1"/>
  <c r="E90" i="1"/>
  <c r="D90" i="1"/>
  <c r="C90" i="1"/>
  <c r="B90" i="1"/>
  <c r="G80" i="1"/>
  <c r="E80" i="1"/>
  <c r="D80" i="1"/>
  <c r="C80" i="1"/>
  <c r="B80" i="1"/>
  <c r="G72" i="1"/>
  <c r="E72" i="1"/>
  <c r="D72" i="1"/>
  <c r="C72" i="1"/>
  <c r="B72" i="1"/>
  <c r="G64" i="1"/>
  <c r="E64" i="1"/>
  <c r="G49" i="1"/>
  <c r="E49" i="1"/>
  <c r="C49" i="1"/>
  <c r="B49" i="1"/>
  <c r="G41" i="1"/>
  <c r="E41" i="1"/>
  <c r="D41" i="1"/>
  <c r="C41" i="1"/>
  <c r="B41" i="1"/>
  <c r="G32" i="1"/>
  <c r="E32" i="1"/>
  <c r="D32" i="1"/>
  <c r="C32" i="1"/>
  <c r="B32" i="1"/>
  <c r="D23" i="1"/>
  <c r="C23" i="1"/>
  <c r="B23" i="1"/>
  <c r="G15" i="1"/>
  <c r="D15" i="1"/>
  <c r="C15" i="1"/>
  <c r="B15" i="1"/>
  <c r="G7" i="1"/>
  <c r="E7" i="1"/>
  <c r="D7" i="1"/>
  <c r="C7" i="1"/>
  <c r="B7" i="1"/>
  <c r="C265" i="6"/>
  <c r="C266" i="6"/>
  <c r="C267" i="6"/>
  <c r="C268" i="6"/>
  <c r="C269" i="6"/>
  <c r="B269" i="6"/>
  <c r="B268" i="6"/>
  <c r="B267" i="6"/>
  <c r="B266" i="6"/>
  <c r="B265" i="6"/>
  <c r="G269" i="6"/>
  <c r="G268" i="6"/>
  <c r="G267" i="6"/>
  <c r="G266" i="6"/>
  <c r="E269" i="6"/>
  <c r="E268" i="6"/>
  <c r="E267" i="6"/>
  <c r="E266" i="6"/>
  <c r="E265" i="6"/>
  <c r="D269" i="6"/>
  <c r="D268" i="6"/>
  <c r="D267" i="6"/>
  <c r="D266" i="6"/>
  <c r="B270" i="6" l="1"/>
  <c r="G270" i="6"/>
  <c r="B242" i="8"/>
  <c r="D270" i="5"/>
  <c r="F57" i="1"/>
  <c r="E270" i="1"/>
  <c r="D265" i="8"/>
  <c r="B208" i="8"/>
  <c r="B90" i="8"/>
  <c r="B124" i="8"/>
  <c r="E57" i="8"/>
  <c r="B41" i="8"/>
  <c r="B234" i="8"/>
  <c r="B198" i="8"/>
  <c r="B180" i="8"/>
  <c r="B147" i="8"/>
  <c r="B98" i="8"/>
  <c r="B268" i="8"/>
  <c r="C57" i="8"/>
  <c r="G57" i="8"/>
  <c r="B258" i="8"/>
  <c r="B165" i="8"/>
  <c r="B140" i="8"/>
  <c r="B64" i="8"/>
  <c r="D57" i="8"/>
  <c r="B267" i="8"/>
  <c r="B32" i="8"/>
  <c r="F7" i="5"/>
  <c r="F242" i="5"/>
  <c r="F140" i="5"/>
  <c r="C270" i="6"/>
  <c r="B15" i="8"/>
  <c r="D115" i="8"/>
  <c r="B250" i="8"/>
  <c r="B217" i="8"/>
  <c r="B156" i="8"/>
  <c r="B115" i="8"/>
  <c r="B108" i="8"/>
  <c r="B80" i="8"/>
  <c r="B265" i="8"/>
  <c r="C64" i="8"/>
  <c r="C258" i="8"/>
  <c r="B57" i="8"/>
  <c r="B72" i="8"/>
  <c r="B172" i="8"/>
  <c r="B224" i="8"/>
  <c r="B49" i="8"/>
  <c r="B23" i="8"/>
  <c r="D270" i="7"/>
  <c r="G41" i="8"/>
  <c r="G165" i="8"/>
  <c r="G23" i="8"/>
  <c r="D98" i="8"/>
  <c r="D140" i="8"/>
  <c r="D180" i="8"/>
  <c r="G72" i="8"/>
  <c r="D90" i="8"/>
  <c r="G90" i="8"/>
  <c r="G108" i="8"/>
  <c r="D156" i="8"/>
  <c r="G217" i="8"/>
  <c r="C41" i="8"/>
  <c r="C49" i="8"/>
  <c r="C72" i="8"/>
  <c r="C80" i="8"/>
  <c r="C90" i="8"/>
  <c r="C108" i="8"/>
  <c r="C115" i="8"/>
  <c r="C124" i="8"/>
  <c r="C132" i="8"/>
  <c r="C140" i="8"/>
  <c r="C147" i="8"/>
  <c r="C165" i="8"/>
  <c r="C172" i="8"/>
  <c r="C180" i="8"/>
  <c r="C189" i="8"/>
  <c r="C198" i="8"/>
  <c r="C208" i="8"/>
  <c r="C217" i="8"/>
  <c r="C224" i="8"/>
  <c r="C242" i="8"/>
  <c r="C250" i="8"/>
  <c r="F267" i="5"/>
  <c r="D224" i="8"/>
  <c r="G98" i="8"/>
  <c r="G234" i="8"/>
  <c r="G132" i="8"/>
  <c r="G124" i="8"/>
  <c r="D49" i="8"/>
  <c r="D32" i="8"/>
  <c r="G267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6" i="8"/>
  <c r="G49" i="8"/>
  <c r="D64" i="8"/>
  <c r="G80" i="8"/>
  <c r="E98" i="8"/>
  <c r="D108" i="8"/>
  <c r="D124" i="8"/>
  <c r="D147" i="8"/>
  <c r="D165" i="8"/>
  <c r="G189" i="8"/>
  <c r="G208" i="8"/>
  <c r="D234" i="8"/>
  <c r="D250" i="8"/>
  <c r="G258" i="8"/>
  <c r="F265" i="5"/>
  <c r="F41" i="5"/>
  <c r="F80" i="5"/>
  <c r="F165" i="5"/>
  <c r="F258" i="5"/>
  <c r="E270" i="5"/>
  <c r="G115" i="8"/>
  <c r="F266" i="5"/>
  <c r="F15" i="5"/>
  <c r="F32" i="5"/>
  <c r="F108" i="5"/>
  <c r="F172" i="5"/>
  <c r="F189" i="5"/>
  <c r="F217" i="5"/>
  <c r="C270" i="5"/>
  <c r="D72" i="8"/>
  <c r="E269" i="8"/>
  <c r="G32" i="8"/>
  <c r="G265" i="8"/>
  <c r="G269" i="8"/>
  <c r="E115" i="8"/>
  <c r="E140" i="8"/>
  <c r="G156" i="8"/>
  <c r="G172" i="8"/>
  <c r="D172" i="8"/>
  <c r="E180" i="8"/>
  <c r="G180" i="8"/>
  <c r="D189" i="8"/>
  <c r="E189" i="8"/>
  <c r="G268" i="8"/>
  <c r="D198" i="8"/>
  <c r="E198" i="8"/>
  <c r="D208" i="8"/>
  <c r="E208" i="8"/>
  <c r="E217" i="8"/>
  <c r="E224" i="8"/>
  <c r="G224" i="8"/>
  <c r="D242" i="8"/>
  <c r="E242" i="8"/>
  <c r="D258" i="8"/>
  <c r="D132" i="8"/>
  <c r="G140" i="8"/>
  <c r="G147" i="8"/>
  <c r="E268" i="8"/>
  <c r="G198" i="8"/>
  <c r="D217" i="8"/>
  <c r="G242" i="8"/>
  <c r="G250" i="8"/>
  <c r="E258" i="8"/>
  <c r="D41" i="8"/>
  <c r="E49" i="8"/>
  <c r="G64" i="8"/>
  <c r="F265" i="1"/>
  <c r="F208" i="1"/>
  <c r="F242" i="1"/>
  <c r="F32" i="1"/>
  <c r="F64" i="1"/>
  <c r="F140" i="1"/>
  <c r="F147" i="1"/>
  <c r="F172" i="1"/>
  <c r="F189" i="1"/>
  <c r="F258" i="1"/>
  <c r="F41" i="1"/>
  <c r="F268" i="1"/>
  <c r="F98" i="1"/>
  <c r="F132" i="1"/>
  <c r="F217" i="1"/>
  <c r="C270" i="1"/>
  <c r="E41" i="8"/>
  <c r="D80" i="8"/>
  <c r="F80" i="1"/>
  <c r="F115" i="1"/>
  <c r="F165" i="1"/>
  <c r="F266" i="1"/>
  <c r="F15" i="1"/>
  <c r="F108" i="1"/>
  <c r="F269" i="1"/>
  <c r="F23" i="1"/>
  <c r="F180" i="1"/>
  <c r="G15" i="8"/>
  <c r="F7" i="1"/>
  <c r="F267" i="1"/>
  <c r="F49" i="1"/>
  <c r="F72" i="1"/>
  <c r="F90" i="1"/>
  <c r="F124" i="1"/>
  <c r="F156" i="1"/>
  <c r="F198" i="1"/>
  <c r="F224" i="1"/>
  <c r="F234" i="1"/>
  <c r="F250" i="1"/>
  <c r="D270" i="1"/>
  <c r="E265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267" i="8"/>
  <c r="E108" i="8"/>
  <c r="E132" i="8"/>
  <c r="E156" i="8"/>
  <c r="E165" i="8"/>
  <c r="E172" i="8"/>
  <c r="F132" i="7"/>
  <c r="F180" i="7"/>
  <c r="F224" i="7"/>
  <c r="F234" i="7"/>
  <c r="F7" i="7"/>
  <c r="F49" i="7"/>
  <c r="F72" i="7"/>
  <c r="F90" i="7"/>
  <c r="F124" i="7"/>
  <c r="F156" i="7"/>
  <c r="F208" i="7"/>
  <c r="F242" i="7"/>
  <c r="E90" i="8"/>
  <c r="E147" i="8"/>
  <c r="F265" i="7"/>
  <c r="F80" i="7"/>
  <c r="F115" i="7"/>
  <c r="F165" i="7"/>
  <c r="F258" i="7"/>
  <c r="E270" i="7"/>
  <c r="E64" i="8"/>
  <c r="E124" i="8"/>
  <c r="E234" i="8"/>
  <c r="E250" i="8"/>
  <c r="D269" i="8"/>
  <c r="D266" i="8"/>
  <c r="D267" i="8"/>
  <c r="D268" i="8"/>
  <c r="B189" i="8"/>
  <c r="B132" i="8"/>
  <c r="C15" i="8"/>
  <c r="C269" i="8"/>
  <c r="C32" i="8"/>
  <c r="C267" i="8"/>
  <c r="C98" i="8"/>
  <c r="C156" i="8"/>
  <c r="C234" i="8"/>
  <c r="B269" i="8"/>
  <c r="C268" i="8"/>
  <c r="C265" i="8"/>
  <c r="B266" i="8"/>
  <c r="C266" i="8"/>
  <c r="C23" i="8"/>
  <c r="E266" i="8"/>
  <c r="E15" i="8"/>
  <c r="G7" i="8"/>
  <c r="D270" i="6"/>
  <c r="E270" i="6"/>
  <c r="F4" i="6"/>
  <c r="F4" i="8" s="1"/>
  <c r="F5" i="6"/>
  <c r="F5" i="8" s="1"/>
  <c r="F6" i="6"/>
  <c r="F6" i="8" s="1"/>
  <c r="B7" i="6"/>
  <c r="D7" i="6"/>
  <c r="E7" i="6"/>
  <c r="G7" i="6"/>
  <c r="F12" i="6"/>
  <c r="F12" i="8" s="1"/>
  <c r="F13" i="6"/>
  <c r="F13" i="8" s="1"/>
  <c r="F14" i="6"/>
  <c r="F14" i="8" s="1"/>
  <c r="B15" i="6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B64" i="6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F89" i="6"/>
  <c r="F89" i="8" s="1"/>
  <c r="B90" i="6"/>
  <c r="C90" i="6"/>
  <c r="D90" i="6"/>
  <c r="E90" i="6"/>
  <c r="G90" i="6"/>
  <c r="F95" i="8"/>
  <c r="F96" i="8"/>
  <c r="F97" i="8"/>
  <c r="B98" i="6"/>
  <c r="C98" i="6"/>
  <c r="D98" i="6"/>
  <c r="E98" i="6"/>
  <c r="G98" i="6"/>
  <c r="F103" i="6"/>
  <c r="F103" i="8" s="1"/>
  <c r="F104" i="6"/>
  <c r="F104" i="8" s="1"/>
  <c r="F105" i="6"/>
  <c r="F105" i="8" s="1"/>
  <c r="F106" i="6"/>
  <c r="F106" i="8" s="1"/>
  <c r="F107" i="6"/>
  <c r="F107" i="8" s="1"/>
  <c r="C108" i="6"/>
  <c r="D108" i="6"/>
  <c r="E108" i="6"/>
  <c r="G108" i="6"/>
  <c r="F113" i="6"/>
  <c r="F113" i="8" s="1"/>
  <c r="F114" i="6"/>
  <c r="F114" i="8" s="1"/>
  <c r="B115" i="6"/>
  <c r="C115" i="6"/>
  <c r="D115" i="6"/>
  <c r="E115" i="6"/>
  <c r="G115" i="6"/>
  <c r="F121" i="6"/>
  <c r="F121" i="8" s="1"/>
  <c r="F122" i="6"/>
  <c r="F122" i="8" s="1"/>
  <c r="F123" i="6"/>
  <c r="F123" i="8" s="1"/>
  <c r="B124" i="6"/>
  <c r="C124" i="6"/>
  <c r="D124" i="6"/>
  <c r="E124" i="6"/>
  <c r="G124" i="6"/>
  <c r="F129" i="6"/>
  <c r="F129" i="8" s="1"/>
  <c r="F130" i="6"/>
  <c r="F130" i="8" s="1"/>
  <c r="F131" i="6"/>
  <c r="F131" i="8" s="1"/>
  <c r="B132" i="6"/>
  <c r="C132" i="6"/>
  <c r="D132" i="6"/>
  <c r="E132" i="6"/>
  <c r="G132" i="6"/>
  <c r="F137" i="6"/>
  <c r="F137" i="8" s="1"/>
  <c r="F138" i="6"/>
  <c r="F138" i="8" s="1"/>
  <c r="F139" i="6"/>
  <c r="F139" i="8" s="1"/>
  <c r="B140" i="6"/>
  <c r="C140" i="6"/>
  <c r="E140" i="6"/>
  <c r="F145" i="6"/>
  <c r="F145" i="8" s="1"/>
  <c r="F146" i="6"/>
  <c r="F146" i="8" s="1"/>
  <c r="B147" i="6"/>
  <c r="C147" i="6"/>
  <c r="E147" i="6"/>
  <c r="G147" i="6"/>
  <c r="F152" i="6"/>
  <c r="F152" i="8" s="1"/>
  <c r="F153" i="6"/>
  <c r="F153" i="8" s="1"/>
  <c r="F154" i="6"/>
  <c r="F154" i="8" s="1"/>
  <c r="F155" i="6"/>
  <c r="F155" i="8" s="1"/>
  <c r="B156" i="6"/>
  <c r="C156" i="6"/>
  <c r="D156" i="6"/>
  <c r="E156" i="6"/>
  <c r="G156" i="6"/>
  <c r="F161" i="6"/>
  <c r="F161" i="8" s="1"/>
  <c r="F162" i="6"/>
  <c r="F162" i="8" s="1"/>
  <c r="F163" i="6"/>
  <c r="F163" i="8" s="1"/>
  <c r="F164" i="6"/>
  <c r="F164" i="8" s="1"/>
  <c r="B165" i="6"/>
  <c r="C165" i="6"/>
  <c r="D165" i="6"/>
  <c r="G165" i="6"/>
  <c r="F170" i="8"/>
  <c r="F171" i="8"/>
  <c r="B172" i="6"/>
  <c r="C172" i="6"/>
  <c r="D172" i="6"/>
  <c r="E172" i="6"/>
  <c r="G172" i="6"/>
  <c r="F177" i="6"/>
  <c r="F177" i="8" s="1"/>
  <c r="F178" i="6"/>
  <c r="F178" i="8" s="1"/>
  <c r="F179" i="6"/>
  <c r="F179" i="8" s="1"/>
  <c r="B180" i="6"/>
  <c r="C180" i="6"/>
  <c r="D180" i="6"/>
  <c r="E180" i="6"/>
  <c r="G180" i="6"/>
  <c r="F185" i="8"/>
  <c r="F186" i="6"/>
  <c r="F186" i="8" s="1"/>
  <c r="F187" i="6"/>
  <c r="F187" i="8" s="1"/>
  <c r="F188" i="6"/>
  <c r="F188" i="8" s="1"/>
  <c r="B189" i="6"/>
  <c r="C189" i="6"/>
  <c r="D189" i="6"/>
  <c r="E189" i="6"/>
  <c r="G189" i="6"/>
  <c r="F194" i="6"/>
  <c r="F194" i="8" s="1"/>
  <c r="F195" i="6"/>
  <c r="F195" i="8" s="1"/>
  <c r="F196" i="6"/>
  <c r="F196" i="8" s="1"/>
  <c r="F197" i="6"/>
  <c r="F197" i="8" s="1"/>
  <c r="B198" i="6"/>
  <c r="C198" i="6"/>
  <c r="D198" i="6"/>
  <c r="E198" i="6"/>
  <c r="G198" i="6"/>
  <c r="F203" i="6"/>
  <c r="F203" i="8" s="1"/>
  <c r="F204" i="6"/>
  <c r="F204" i="8" s="1"/>
  <c r="F205" i="6"/>
  <c r="F205" i="8" s="1"/>
  <c r="F206" i="6"/>
  <c r="F206" i="8" s="1"/>
  <c r="F207" i="6"/>
  <c r="F207" i="8" s="1"/>
  <c r="B208" i="6"/>
  <c r="D208" i="6"/>
  <c r="E208" i="6"/>
  <c r="G208" i="6"/>
  <c r="F213" i="6"/>
  <c r="F213" i="8" s="1"/>
  <c r="F214" i="6"/>
  <c r="F214" i="8" s="1"/>
  <c r="F215" i="6"/>
  <c r="F215" i="8" s="1"/>
  <c r="F216" i="6"/>
  <c r="F216" i="8" s="1"/>
  <c r="C217" i="6"/>
  <c r="D217" i="6"/>
  <c r="E217" i="6"/>
  <c r="G217" i="6"/>
  <c r="F222" i="6"/>
  <c r="F222" i="8" s="1"/>
  <c r="F223" i="6"/>
  <c r="F223" i="8" s="1"/>
  <c r="B224" i="6"/>
  <c r="C224" i="6"/>
  <c r="D224" i="6"/>
  <c r="E224" i="6"/>
  <c r="G224" i="6"/>
  <c r="F229" i="6"/>
  <c r="F229" i="8" s="1"/>
  <c r="F230" i="6"/>
  <c r="F230" i="8" s="1"/>
  <c r="F231" i="6"/>
  <c r="F231" i="8" s="1"/>
  <c r="F232" i="6"/>
  <c r="F232" i="8" s="1"/>
  <c r="F233" i="6"/>
  <c r="F233" i="8" s="1"/>
  <c r="B234" i="6"/>
  <c r="C234" i="6"/>
  <c r="D234" i="6"/>
  <c r="G234" i="6"/>
  <c r="F239" i="6"/>
  <c r="F239" i="8" s="1"/>
  <c r="F240" i="6"/>
  <c r="F240" i="8" s="1"/>
  <c r="F241" i="6"/>
  <c r="F241" i="8" s="1"/>
  <c r="B242" i="6"/>
  <c r="C242" i="6"/>
  <c r="D242" i="6"/>
  <c r="E242" i="6"/>
  <c r="G242" i="6"/>
  <c r="F247" i="6"/>
  <c r="F247" i="8" s="1"/>
  <c r="F248" i="6"/>
  <c r="F248" i="8" s="1"/>
  <c r="F249" i="6"/>
  <c r="F249" i="8" s="1"/>
  <c r="B250" i="6"/>
  <c r="D250" i="6"/>
  <c r="E250" i="6"/>
  <c r="G250" i="6"/>
  <c r="F255" i="6"/>
  <c r="F255" i="8" s="1"/>
  <c r="F256" i="6"/>
  <c r="F256" i="8" s="1"/>
  <c r="F257" i="6"/>
  <c r="F257" i="8" s="1"/>
  <c r="B258" i="6"/>
  <c r="C258" i="6"/>
  <c r="D258" i="6"/>
  <c r="E258" i="6"/>
  <c r="G270" i="8" l="1"/>
  <c r="F270" i="7"/>
  <c r="F270" i="5"/>
  <c r="F270" i="1"/>
  <c r="D270" i="8"/>
  <c r="F265" i="6"/>
  <c r="F54" i="8"/>
  <c r="F57" i="8" s="1"/>
  <c r="F57" i="6"/>
  <c r="F7" i="6"/>
  <c r="F64" i="8"/>
  <c r="F23" i="8"/>
  <c r="F49" i="8"/>
  <c r="F15" i="8"/>
  <c r="E270" i="8"/>
  <c r="F269" i="8"/>
  <c r="F267" i="8"/>
  <c r="F242" i="8"/>
  <c r="F156" i="8"/>
  <c r="F72" i="8"/>
  <c r="F224" i="8"/>
  <c r="F140" i="8"/>
  <c r="F258" i="8"/>
  <c r="F124" i="8"/>
  <c r="F165" i="8"/>
  <c r="F80" i="8"/>
  <c r="F234" i="8"/>
  <c r="F180" i="8"/>
  <c r="F217" i="8"/>
  <c r="F172" i="8"/>
  <c r="F108" i="8"/>
  <c r="F98" i="8"/>
  <c r="F266" i="8"/>
  <c r="F41" i="8"/>
  <c r="F132" i="8"/>
  <c r="F189" i="8"/>
  <c r="F198" i="8"/>
  <c r="F147" i="8"/>
  <c r="F250" i="8"/>
  <c r="F268" i="8"/>
  <c r="F115" i="8"/>
  <c r="F208" i="8"/>
  <c r="F32" i="8"/>
  <c r="F90" i="8"/>
  <c r="B270" i="8"/>
  <c r="C270" i="8"/>
  <c r="F268" i="6"/>
  <c r="F267" i="6"/>
  <c r="F269" i="6"/>
  <c r="F266" i="6"/>
  <c r="F224" i="6"/>
  <c r="F180" i="6"/>
  <c r="F172" i="6"/>
  <c r="F140" i="6"/>
  <c r="F115" i="6"/>
  <c r="F23" i="6"/>
  <c r="F41" i="6"/>
  <c r="F32" i="6"/>
  <c r="F217" i="6"/>
  <c r="F234" i="6"/>
  <c r="F198" i="6"/>
  <c r="F250" i="6"/>
  <c r="F124" i="6"/>
  <c r="F15" i="6"/>
  <c r="F80" i="6"/>
  <c r="F72" i="6"/>
  <c r="F242" i="6"/>
  <c r="F98" i="6"/>
  <c r="F189" i="6"/>
  <c r="F147" i="6"/>
  <c r="F90" i="6"/>
  <c r="F49" i="6"/>
  <c r="F208" i="6"/>
  <c r="F156" i="6"/>
  <c r="F108" i="6"/>
  <c r="F258" i="6"/>
  <c r="F165" i="6"/>
  <c r="F132" i="6"/>
  <c r="F64" i="6"/>
  <c r="F270" i="6" l="1"/>
  <c r="F265" i="8"/>
  <c r="F270" i="8" s="1"/>
  <c r="F7" i="8"/>
</calcChain>
</file>

<file path=xl/sharedStrings.xml><?xml version="1.0" encoding="utf-8"?>
<sst xmlns="http://schemas.openxmlformats.org/spreadsheetml/2006/main" count="3085" uniqueCount="69">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</sst>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3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4" fontId="5" fillId="0" borderId="7" xfId="0" applyNumberFormat="1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0" fontId="3" fillId="0" borderId="16" xfId="2" applyNumberFormat="1" applyFont="1" applyBorder="1"/>
    <xf numFmtId="40" fontId="3" fillId="0" borderId="17" xfId="2" applyNumberFormat="1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  <xf numFmtId="0" fontId="5" fillId="0" borderId="9" xfId="1" applyFont="1" applyBorder="1" applyAlignment="1">
      <alignment horizontal="righ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8"/>
  <sheetViews>
    <sheetView view="pageLayout" zoomScale="200" zoomScaleNormal="100" zoomScalePageLayoutView="200" workbookViewId="0">
      <selection activeCell="B4" sqref="B4:E7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5" width="16.7109375" style="39" bestFit="1" customWidth="1"/>
    <col min="6" max="7" width="15.140625" style="39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13">
        <f>'4th FY 2023'!B4</f>
        <v>0</v>
      </c>
      <c r="C4" s="13">
        <f>'4th FY 2023'!C4</f>
        <v>0</v>
      </c>
      <c r="D4" s="47">
        <f>'1st FY 2023'!D4+'2nd FY 2023'!D4+'3rd FY 2023'!D4+'4th FY 2023'!D4</f>
        <v>3321739</v>
      </c>
      <c r="E4" s="47">
        <f>'1st FY 2023'!E4+'2nd FY 2023'!E4+'3rd FY 2023'!E4+'4th FY 2023'!E4</f>
        <v>2291047.2000000002</v>
      </c>
      <c r="F4" s="47">
        <f>'1st FY 2023'!F4+'2nd FY 2023'!F4+'3rd FY 2023'!F4+'4th FY 2023'!F4</f>
        <v>1030691.8</v>
      </c>
      <c r="G4" s="47">
        <f>'1st FY 2023'!G4+'2nd FY 2023'!G4+'3rd FY 2023'!G4+'4th FY 2023'!G4</f>
        <v>267979.87</v>
      </c>
    </row>
    <row r="5" spans="1:8" x14ac:dyDescent="0.2">
      <c r="A5" s="13" t="s">
        <v>13</v>
      </c>
      <c r="B5" s="13">
        <f>'4th FY 2023'!B5</f>
        <v>0</v>
      </c>
      <c r="C5" s="13">
        <f>'4th FY 2023'!C5</f>
        <v>0</v>
      </c>
      <c r="D5" s="47">
        <f>'1st FY 2023'!D5+'2nd FY 2023'!D5+'3rd FY 2023'!D5+'4th FY 2023'!D5</f>
        <v>818317</v>
      </c>
      <c r="E5" s="47">
        <f>'1st FY 2023'!E5+'2nd FY 2023'!E5+'3rd FY 2023'!E5+'4th FY 2023'!E5</f>
        <v>576492.25</v>
      </c>
      <c r="F5" s="47">
        <f>'1st FY 2023'!F5+'2nd FY 2023'!F5+'3rd FY 2023'!F5+'4th FY 2023'!F5</f>
        <v>241824.75</v>
      </c>
      <c r="G5" s="47">
        <f>'1st FY 2023'!G5+'2nd FY 2023'!G5+'3rd FY 2023'!G5+'4th FY 2023'!G5</f>
        <v>62874.44</v>
      </c>
    </row>
    <row r="6" spans="1:8" x14ac:dyDescent="0.2">
      <c r="A6" s="25" t="s">
        <v>14</v>
      </c>
      <c r="B6" s="13">
        <f>'4th FY 2023'!B6</f>
        <v>0</v>
      </c>
      <c r="C6" s="13">
        <f>'4th FY 2023'!C6</f>
        <v>0</v>
      </c>
      <c r="D6" s="47">
        <f>'1st FY 2023'!D6+'2nd FY 2023'!D6+'3rd FY 2023'!D6+'4th FY 2023'!D6</f>
        <v>57772789.400000006</v>
      </c>
      <c r="E6" s="47">
        <f>'1st FY 2023'!E6+'2nd FY 2023'!E6+'3rd FY 2023'!E6+'4th FY 2023'!E6</f>
        <v>42457449.549999997</v>
      </c>
      <c r="F6" s="47">
        <f>'1st FY 2023'!F6+'2nd FY 2023'!F6+'3rd FY 2023'!F6+'4th FY 2023'!F6</f>
        <v>15315339.850000001</v>
      </c>
      <c r="G6" s="47">
        <f>'1st FY 2023'!G6+'2nd FY 2023'!G6+'3rd FY 2023'!G6+'4th FY 2023'!G6</f>
        <v>4977485.45</v>
      </c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61912845.400000006</v>
      </c>
      <c r="E7" s="48">
        <f t="shared" si="0"/>
        <v>45324989</v>
      </c>
      <c r="F7" s="48">
        <f t="shared" si="0"/>
        <v>16587856.400000002</v>
      </c>
      <c r="G7" s="48">
        <f t="shared" si="0"/>
        <v>5308339.76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13">
        <f>'4th FY 2023'!B12</f>
        <v>0</v>
      </c>
      <c r="C12" s="13">
        <f>'4th FY 2023'!C12</f>
        <v>0</v>
      </c>
      <c r="D12" s="47">
        <f>'1st FY 2023'!D12+'2nd FY 2023'!D12+'3rd FY 2023'!D12+'4th FY 2023'!D12</f>
        <v>1076868</v>
      </c>
      <c r="E12" s="47">
        <f>'1st FY 2023'!E12+'2nd FY 2023'!E12+'3rd FY 2023'!E12+'4th FY 2023'!E12</f>
        <v>745915.9</v>
      </c>
      <c r="F12" s="47">
        <f>'1st FY 2023'!F12+'2nd FY 2023'!F12+'3rd FY 2023'!F12+'4th FY 2023'!F12</f>
        <v>330952.09999999998</v>
      </c>
      <c r="G12" s="47">
        <f>'1st FY 2023'!G12+'2nd FY 2023'!G12+'3rd FY 2023'!G12+'4th FY 2023'!G12</f>
        <v>86047.55</v>
      </c>
    </row>
    <row r="13" spans="1:8" x14ac:dyDescent="0.2">
      <c r="A13" s="25" t="s">
        <v>13</v>
      </c>
      <c r="B13" s="13">
        <f>'4th FY 2023'!B13</f>
        <v>0</v>
      </c>
      <c r="C13" s="13">
        <f>'4th FY 2023'!C13</f>
        <v>0</v>
      </c>
      <c r="D13" s="47">
        <f>'1st FY 2023'!D13+'2nd FY 2023'!D13+'3rd FY 2023'!D13+'4th FY 2023'!D13</f>
        <v>699248</v>
      </c>
      <c r="E13" s="47">
        <f>'1st FY 2023'!E13+'2nd FY 2023'!E13+'3rd FY 2023'!E13+'4th FY 2023'!E13</f>
        <v>471183.6</v>
      </c>
      <c r="F13" s="47">
        <f>'1st FY 2023'!F13+'2nd FY 2023'!F13+'3rd FY 2023'!F13+'4th FY 2023'!F13</f>
        <v>228064.4</v>
      </c>
      <c r="G13" s="47">
        <f>'1st FY 2023'!G13+'2nd FY 2023'!G13+'3rd FY 2023'!G13+'4th FY 2023'!G13</f>
        <v>59296.75</v>
      </c>
    </row>
    <row r="14" spans="1:8" x14ac:dyDescent="0.2">
      <c r="A14" s="25" t="s">
        <v>14</v>
      </c>
      <c r="B14" s="13">
        <f>'4th FY 2023'!B14</f>
        <v>0</v>
      </c>
      <c r="C14" s="13">
        <f>'4th FY 2023'!C14</f>
        <v>0</v>
      </c>
      <c r="D14" s="47">
        <f>'1st FY 2023'!D14+'2nd FY 2023'!D14+'3rd FY 2023'!D14+'4th FY 2023'!D14</f>
        <v>13187099</v>
      </c>
      <c r="E14" s="47">
        <f>'1st FY 2023'!E14+'2nd FY 2023'!E14+'3rd FY 2023'!E14+'4th FY 2023'!E14</f>
        <v>9512527.4000000004</v>
      </c>
      <c r="F14" s="47">
        <f>'1st FY 2023'!F14+'2nd FY 2023'!F14+'3rd FY 2023'!F14+'4th FY 2023'!F14</f>
        <v>3674571.5999999996</v>
      </c>
      <c r="G14" s="47">
        <f>'1st FY 2023'!G14+'2nd FY 2023'!G14+'3rd FY 2023'!G14+'4th FY 2023'!G14</f>
        <v>1194235.77</v>
      </c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14963215</v>
      </c>
      <c r="E15" s="48">
        <f t="shared" si="1"/>
        <v>10729626.9</v>
      </c>
      <c r="F15" s="48">
        <f t="shared" si="1"/>
        <v>4233588.0999999996</v>
      </c>
      <c r="G15" s="48">
        <f t="shared" si="1"/>
        <v>1339580.07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13">
        <f>'4th FY 2023'!B20</f>
        <v>0</v>
      </c>
      <c r="C20" s="13">
        <f>'4th FY 2023'!C20</f>
        <v>0</v>
      </c>
      <c r="D20" s="47">
        <f>'1st FY 2023'!D20+'2nd FY 2023'!D20+'3rd FY 2023'!D20+'4th FY 2023'!D20</f>
        <v>1126864</v>
      </c>
      <c r="E20" s="47">
        <f>'1st FY 2023'!E20+'2nd FY 2023'!E20+'3rd FY 2023'!E20+'4th FY 2023'!E20</f>
        <v>734576</v>
      </c>
      <c r="F20" s="47">
        <f>'1st FY 2023'!F20+'2nd FY 2023'!F20+'3rd FY 2023'!F20+'4th FY 2023'!F20</f>
        <v>392288</v>
      </c>
      <c r="G20" s="47">
        <f>'1st FY 2023'!G20+'2nd FY 2023'!G20+'3rd FY 2023'!G20+'4th FY 2023'!G20</f>
        <v>101994.88</v>
      </c>
    </row>
    <row r="21" spans="1:7" x14ac:dyDescent="0.2">
      <c r="A21" s="25" t="s">
        <v>13</v>
      </c>
      <c r="B21" s="13">
        <f>'4th FY 2023'!B21</f>
        <v>0</v>
      </c>
      <c r="C21" s="13">
        <f>'4th FY 2023'!C21</f>
        <v>0</v>
      </c>
      <c r="D21" s="47">
        <f>'1st FY 2023'!D21+'2nd FY 2023'!D21+'3rd FY 2023'!D21+'4th FY 2023'!D21</f>
        <v>455265</v>
      </c>
      <c r="E21" s="47">
        <f>'1st FY 2023'!E21+'2nd FY 2023'!E21+'3rd FY 2023'!E21+'4th FY 2023'!E21</f>
        <v>312971.65000000002</v>
      </c>
      <c r="F21" s="47">
        <f>'1st FY 2023'!F21+'2nd FY 2023'!F21+'3rd FY 2023'!F21+'4th FY 2023'!F21</f>
        <v>142293.35</v>
      </c>
      <c r="G21" s="47">
        <f>'1st FY 2023'!G21+'2nd FY 2023'!G21+'3rd FY 2023'!G21+'4th FY 2023'!G21</f>
        <v>36996.270000000004</v>
      </c>
    </row>
    <row r="22" spans="1:7" x14ac:dyDescent="0.2">
      <c r="A22" s="25" t="s">
        <v>14</v>
      </c>
      <c r="B22" s="13">
        <f>'4th FY 2023'!B22</f>
        <v>0</v>
      </c>
      <c r="C22" s="13">
        <f>'4th FY 2023'!C22</f>
        <v>0</v>
      </c>
      <c r="D22" s="47">
        <f>'1st FY 2023'!D22+'2nd FY 2023'!D22+'3rd FY 2023'!D22+'4th FY 2023'!D22</f>
        <v>8347921.3499999996</v>
      </c>
      <c r="E22" s="47">
        <f>'1st FY 2023'!E22+'2nd FY 2023'!E22+'3rd FY 2023'!E22+'4th FY 2023'!E22</f>
        <v>5827613.7999999998</v>
      </c>
      <c r="F22" s="47">
        <f>'1st FY 2023'!F22+'2nd FY 2023'!F22+'3rd FY 2023'!F22+'4th FY 2023'!F22</f>
        <v>2520307.5499999998</v>
      </c>
      <c r="G22" s="47">
        <f>'1st FY 2023'!G22+'2nd FY 2023'!G22+'3rd FY 2023'!G22+'4th FY 2023'!G22</f>
        <v>819099.96</v>
      </c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9930050.3499999996</v>
      </c>
      <c r="E23" s="48">
        <f t="shared" si="2"/>
        <v>6875161.4500000002</v>
      </c>
      <c r="F23" s="48">
        <f t="shared" si="2"/>
        <v>3054888.9</v>
      </c>
      <c r="G23" s="48">
        <f t="shared" si="2"/>
        <v>958091.11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13">
        <f>'4th FY 2023'!B28</f>
        <v>0</v>
      </c>
      <c r="C28" s="13">
        <f>'4th FY 2023'!C28</f>
        <v>0</v>
      </c>
      <c r="D28" s="47">
        <f>'1st FY 2023'!D28+'2nd FY 2023'!D28+'3rd FY 2023'!D28+'4th FY 2023'!D28</f>
        <v>3857973</v>
      </c>
      <c r="E28" s="47">
        <f>'1st FY 2023'!E28+'2nd FY 2023'!E28+'3rd FY 2023'!E28+'4th FY 2023'!E28</f>
        <v>2671027.9000000004</v>
      </c>
      <c r="F28" s="47">
        <f>'1st FY 2023'!F28+'2nd FY 2023'!F28+'3rd FY 2023'!F28+'4th FY 2023'!F28</f>
        <v>1186945.0999999999</v>
      </c>
      <c r="G28" s="47">
        <f>'1st FY 2023'!G28+'2nd FY 2023'!G28+'3rd FY 2023'!G28+'4th FY 2023'!G28</f>
        <v>308605.71999999997</v>
      </c>
    </row>
    <row r="29" spans="1:7" x14ac:dyDescent="0.2">
      <c r="A29" s="25" t="s">
        <v>13</v>
      </c>
      <c r="B29" s="13">
        <f>'4th FY 2023'!B29</f>
        <v>0</v>
      </c>
      <c r="C29" s="13">
        <f>'4th FY 2023'!C29</f>
        <v>0</v>
      </c>
      <c r="D29" s="47">
        <f>'1st FY 2023'!D29+'2nd FY 2023'!D29+'3rd FY 2023'!D29+'4th FY 2023'!D29</f>
        <v>1219475</v>
      </c>
      <c r="E29" s="47">
        <f>'1st FY 2023'!E29+'2nd FY 2023'!E29+'3rd FY 2023'!E29+'4th FY 2023'!E29</f>
        <v>779463.10000000009</v>
      </c>
      <c r="F29" s="47">
        <f>'1st FY 2023'!F29+'2nd FY 2023'!F29+'3rd FY 2023'!F29+'4th FY 2023'!F29</f>
        <v>440011.89999999997</v>
      </c>
      <c r="G29" s="47">
        <f>'1st FY 2023'!G29+'2nd FY 2023'!G29+'3rd FY 2023'!G29+'4th FY 2023'!G29</f>
        <v>114403.09</v>
      </c>
    </row>
    <row r="30" spans="1:7" x14ac:dyDescent="0.2">
      <c r="A30" s="25" t="s">
        <v>16</v>
      </c>
      <c r="B30" s="13">
        <f>'4th FY 2023'!B30</f>
        <v>0</v>
      </c>
      <c r="C30" s="13">
        <f>'4th FY 2023'!C30</f>
        <v>0</v>
      </c>
      <c r="D30" s="47">
        <f>'1st FY 2023'!D30+'2nd FY 2023'!D30+'3rd FY 2023'!D30+'4th FY 2023'!D30</f>
        <v>411207</v>
      </c>
      <c r="E30" s="47">
        <f>'1st FY 2023'!E30+'2nd FY 2023'!E30+'3rd FY 2023'!E30+'4th FY 2023'!E30</f>
        <v>284221.2</v>
      </c>
      <c r="F30" s="47">
        <f>'1st FY 2023'!F30+'2nd FY 2023'!F30+'3rd FY 2023'!F30+'4th FY 2023'!F30</f>
        <v>126985.79999999999</v>
      </c>
      <c r="G30" s="47">
        <f>'1st FY 2023'!G30+'2nd FY 2023'!G30+'3rd FY 2023'!G30+'4th FY 2023'!G30</f>
        <v>33016.31</v>
      </c>
    </row>
    <row r="31" spans="1:7" x14ac:dyDescent="0.2">
      <c r="A31" s="25" t="s">
        <v>14</v>
      </c>
      <c r="B31" s="13">
        <f>'4th FY 2023'!B31</f>
        <v>0</v>
      </c>
      <c r="C31" s="13">
        <f>'4th FY 2023'!C31</f>
        <v>0</v>
      </c>
      <c r="D31" s="47">
        <f>'1st FY 2023'!D31+'2nd FY 2023'!D31+'3rd FY 2023'!D31+'4th FY 2023'!D31</f>
        <v>11821367.9</v>
      </c>
      <c r="E31" s="47">
        <f>'1st FY 2023'!E31+'2nd FY 2023'!E31+'3rd FY 2023'!E31+'4th FY 2023'!E31</f>
        <v>8368542.9500000002</v>
      </c>
      <c r="F31" s="47">
        <f>'1st FY 2023'!F31+'2nd FY 2023'!F31+'3rd FY 2023'!F31+'4th FY 2023'!F31</f>
        <v>3452824.95</v>
      </c>
      <c r="G31" s="47">
        <f>'1st FY 2023'!G31+'2nd FY 2023'!G31+'3rd FY 2023'!G31+'4th FY 2023'!G31</f>
        <v>1122168.1099999999</v>
      </c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17310022.899999999</v>
      </c>
      <c r="E32" s="48">
        <f t="shared" si="3"/>
        <v>12103255.15</v>
      </c>
      <c r="F32" s="48">
        <f t="shared" si="3"/>
        <v>5206767.75</v>
      </c>
      <c r="G32" s="48">
        <f t="shared" si="3"/>
        <v>1578193.2299999997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13">
        <f>'4th FY 2023'!B37</f>
        <v>0</v>
      </c>
      <c r="C37" s="13">
        <f>'4th FY 2023'!C37</f>
        <v>0</v>
      </c>
      <c r="D37" s="47">
        <f>'1st FY 2023'!D37+'2nd FY 2023'!D37+'3rd FY 2023'!D37+'4th FY 2023'!D37</f>
        <v>10380248</v>
      </c>
      <c r="E37" s="47">
        <f>'1st FY 2023'!E37+'2nd FY 2023'!E37+'3rd FY 2023'!E37+'4th FY 2023'!E37</f>
        <v>7437919.8499999996</v>
      </c>
      <c r="F37" s="47">
        <f>'1st FY 2023'!F37+'2nd FY 2023'!F37+'3rd FY 2023'!F37+'4th FY 2023'!F37</f>
        <v>2942328.15</v>
      </c>
      <c r="G37" s="47">
        <f>'1st FY 2023'!G37+'2nd FY 2023'!G37+'3rd FY 2023'!G37+'4th FY 2023'!G37</f>
        <v>765005.32000000007</v>
      </c>
    </row>
    <row r="38" spans="1:7" x14ac:dyDescent="0.2">
      <c r="A38" s="25" t="s">
        <v>13</v>
      </c>
      <c r="B38" s="13">
        <f>'4th FY 2023'!B38</f>
        <v>0</v>
      </c>
      <c r="C38" s="13">
        <f>'4th FY 2023'!C38</f>
        <v>0</v>
      </c>
      <c r="D38" s="47">
        <f>'1st FY 2023'!D38+'2nd FY 2023'!D38+'3rd FY 2023'!D38+'4th FY 2023'!D38</f>
        <v>3401338</v>
      </c>
      <c r="E38" s="47">
        <f>'1st FY 2023'!E38+'2nd FY 2023'!E38+'3rd FY 2023'!E38+'4th FY 2023'!E38</f>
        <v>2240497.7999999998</v>
      </c>
      <c r="F38" s="47">
        <f>'1st FY 2023'!F38+'2nd FY 2023'!F38+'3rd FY 2023'!F38+'4th FY 2023'!F38</f>
        <v>1160840.2</v>
      </c>
      <c r="G38" s="47">
        <f>'1st FY 2023'!G38+'2nd FY 2023'!G38+'3rd FY 2023'!G38+'4th FY 2023'!G38</f>
        <v>301818.45</v>
      </c>
    </row>
    <row r="39" spans="1:7" x14ac:dyDescent="0.2">
      <c r="A39" s="25" t="s">
        <v>16</v>
      </c>
      <c r="B39" s="13">
        <f>'4th FY 2023'!B39</f>
        <v>0</v>
      </c>
      <c r="C39" s="13">
        <f>'4th FY 2023'!C39</f>
        <v>0</v>
      </c>
      <c r="D39" s="47">
        <f>'1st FY 2023'!D39+'2nd FY 2023'!D39+'3rd FY 2023'!D39+'4th FY 2023'!D39</f>
        <v>628523</v>
      </c>
      <c r="E39" s="47">
        <f>'1st FY 2023'!E39+'2nd FY 2023'!E39+'3rd FY 2023'!E39+'4th FY 2023'!E39</f>
        <v>416040.75</v>
      </c>
      <c r="F39" s="47">
        <f>'1st FY 2023'!F39+'2nd FY 2023'!F39+'3rd FY 2023'!F39+'4th FY 2023'!F39</f>
        <v>212482.25</v>
      </c>
      <c r="G39" s="47">
        <f>'1st FY 2023'!G39+'2nd FY 2023'!G39+'3rd FY 2023'!G39+'4th FY 2023'!G39</f>
        <v>55245.38</v>
      </c>
    </row>
    <row r="40" spans="1:7" x14ac:dyDescent="0.2">
      <c r="A40" s="25" t="s">
        <v>14</v>
      </c>
      <c r="B40" s="13">
        <f>'4th FY 2023'!B40</f>
        <v>0</v>
      </c>
      <c r="C40" s="13">
        <f>'4th FY 2023'!C40</f>
        <v>0</v>
      </c>
      <c r="D40" s="47">
        <f>'1st FY 2023'!D40+'2nd FY 2023'!D40+'3rd FY 2023'!D40+'4th FY 2023'!D40</f>
        <v>55853989.450000003</v>
      </c>
      <c r="E40" s="47">
        <f>'1st FY 2023'!E40+'2nd FY 2023'!E40+'3rd FY 2023'!E40+'4th FY 2023'!E40</f>
        <v>40130337.450000003</v>
      </c>
      <c r="F40" s="47">
        <f>'1st FY 2023'!F40+'2nd FY 2023'!F40+'3rd FY 2023'!F40+'4th FY 2023'!F40</f>
        <v>15723652.000000004</v>
      </c>
      <c r="G40" s="47">
        <f>'1st FY 2023'!G40+'2nd FY 2023'!G40+'3rd FY 2023'!G40+'4th FY 2023'!G40</f>
        <v>5110186.9000000004</v>
      </c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70264098.450000003</v>
      </c>
      <c r="E41" s="48">
        <f t="shared" si="4"/>
        <v>50224795.850000001</v>
      </c>
      <c r="F41" s="48">
        <f t="shared" si="4"/>
        <v>20039302.600000001</v>
      </c>
      <c r="G41" s="48">
        <f t="shared" si="4"/>
        <v>6232256.0500000007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13">
        <f>'4th FY 2023'!B46</f>
        <v>0</v>
      </c>
      <c r="C46" s="13">
        <f>'4th FY 2023'!C46</f>
        <v>0</v>
      </c>
      <c r="D46" s="47">
        <f>'1st FY 2023'!D46+'2nd FY 2023'!D46+'3rd FY 2023'!D46+'4th FY 2023'!D46</f>
        <v>9707612.3499999996</v>
      </c>
      <c r="E46" s="47">
        <f>'1st FY 2023'!E46+'2nd FY 2023'!E46+'3rd FY 2023'!E46+'4th FY 2023'!E46</f>
        <v>6733125.6500000004</v>
      </c>
      <c r="F46" s="47">
        <f>'1st FY 2023'!F46+'2nd FY 2023'!F46+'3rd FY 2023'!F46+'4th FY 2023'!F46</f>
        <v>2974486.6999999997</v>
      </c>
      <c r="G46" s="47">
        <f>'1st FY 2023'!G46+'2nd FY 2023'!G46+'3rd FY 2023'!G46+'4th FY 2023'!G46</f>
        <v>773366.55</v>
      </c>
    </row>
    <row r="47" spans="1:7" x14ac:dyDescent="0.2">
      <c r="A47" s="25" t="s">
        <v>13</v>
      </c>
      <c r="B47" s="13">
        <f>'4th FY 2023'!B47</f>
        <v>0</v>
      </c>
      <c r="C47" s="13">
        <f>'4th FY 2023'!C47</f>
        <v>0</v>
      </c>
      <c r="D47" s="47">
        <f>'1st FY 2023'!D47+'2nd FY 2023'!D47+'3rd FY 2023'!D47+'4th FY 2023'!D47</f>
        <v>1635597</v>
      </c>
      <c r="E47" s="47">
        <f>'1st FY 2023'!E47+'2nd FY 2023'!E47+'3rd FY 2023'!E47+'4th FY 2023'!E47</f>
        <v>1109758.3</v>
      </c>
      <c r="F47" s="47">
        <f>'1st FY 2023'!F47+'2nd FY 2023'!F47+'3rd FY 2023'!F47+'4th FY 2023'!F47</f>
        <v>525838.69999999995</v>
      </c>
      <c r="G47" s="47">
        <f>'1st FY 2023'!G47+'2nd FY 2023'!G47+'3rd FY 2023'!G47+'4th FY 2023'!G47</f>
        <v>136718.07</v>
      </c>
    </row>
    <row r="48" spans="1:7" x14ac:dyDescent="0.2">
      <c r="A48" s="25" t="s">
        <v>14</v>
      </c>
      <c r="B48" s="13">
        <f>'4th FY 2023'!B48</f>
        <v>0</v>
      </c>
      <c r="C48" s="13">
        <f>'4th FY 2023'!C48</f>
        <v>0</v>
      </c>
      <c r="D48" s="47">
        <f>'1st FY 2023'!D48+'2nd FY 2023'!D48+'3rd FY 2023'!D48+'4th FY 2023'!D48</f>
        <v>82883756.849999994</v>
      </c>
      <c r="E48" s="47">
        <f>'1st FY 2023'!E48+'2nd FY 2023'!E48+'3rd FY 2023'!E48+'4th FY 2023'!E48</f>
        <v>59418812.75</v>
      </c>
      <c r="F48" s="47">
        <f>'1st FY 2023'!F48+'2nd FY 2023'!F48+'3rd FY 2023'!F48+'4th FY 2023'!F48</f>
        <v>23464944.099999994</v>
      </c>
      <c r="G48" s="47">
        <f>'1st FY 2023'!G48+'2nd FY 2023'!G48+'3rd FY 2023'!G48+'4th FY 2023'!G48</f>
        <v>7626106.8300000001</v>
      </c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94226966.199999988</v>
      </c>
      <c r="E49" s="48">
        <f t="shared" si="5"/>
        <v>67261696.700000003</v>
      </c>
      <c r="F49" s="48">
        <f t="shared" si="5"/>
        <v>26965269.499999993</v>
      </c>
      <c r="G49" s="48">
        <f t="shared" si="5"/>
        <v>8536191.4499999993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13">
        <f>'4th FY 2023'!B54</f>
        <v>0</v>
      </c>
      <c r="C54" s="13">
        <f>'4th FY 2023'!C54</f>
        <v>0</v>
      </c>
      <c r="D54" s="47">
        <f>'1st FY 2023'!D54+'2nd FY 2023'!D54+'3rd FY 2023'!D54+'4th FY 2023'!D54</f>
        <v>836733</v>
      </c>
      <c r="E54" s="47">
        <f>'1st FY 2023'!E54+'2nd FY 2023'!E54+'3rd FY 2023'!E54+'4th FY 2023'!E54</f>
        <v>595478.30000000005</v>
      </c>
      <c r="F54" s="47">
        <f>'1st FY 2023'!F54+'2nd FY 2023'!F54+'3rd FY 2023'!F54+'4th FY 2023'!F54</f>
        <v>241254.69999999995</v>
      </c>
      <c r="G54" s="47">
        <f>'1st FY 2023'!G54+'2nd FY 2023'!G54+'3rd FY 2023'!G54+'4th FY 2023'!G54</f>
        <v>62726.229999999996</v>
      </c>
    </row>
    <row r="55" spans="1:7" x14ac:dyDescent="0.2">
      <c r="A55" s="25" t="s">
        <v>13</v>
      </c>
      <c r="B55" s="13">
        <f>'4th FY 2023'!B55</f>
        <v>0</v>
      </c>
      <c r="C55" s="13">
        <f>'4th FY 2023'!C55</f>
        <v>0</v>
      </c>
      <c r="D55" s="47">
        <f>'1st FY 2023'!D55+'2nd FY 2023'!D55+'3rd FY 2023'!D55+'4th FY 2023'!D55</f>
        <v>160574</v>
      </c>
      <c r="E55" s="47">
        <f>'1st FY 2023'!E55+'2nd FY 2023'!E55+'3rd FY 2023'!E55+'4th FY 2023'!E55</f>
        <v>101476.6</v>
      </c>
      <c r="F55" s="47">
        <f>'1st FY 2023'!F55+'2nd FY 2023'!F55+'3rd FY 2023'!F55+'4th FY 2023'!F55</f>
        <v>59097.4</v>
      </c>
      <c r="G55" s="47">
        <f>'1st FY 2023'!G55+'2nd FY 2023'!G55+'3rd FY 2023'!G55+'4th FY 2023'!G55</f>
        <v>15365.33</v>
      </c>
    </row>
    <row r="56" spans="1:7" x14ac:dyDescent="0.2">
      <c r="A56" s="25" t="s">
        <v>16</v>
      </c>
      <c r="B56" s="13">
        <f>'4th FY 2023'!B56</f>
        <v>0</v>
      </c>
      <c r="C56" s="13">
        <f>'4th FY 2023'!C56</f>
        <v>0</v>
      </c>
      <c r="D56" s="47">
        <f>'1st FY 2023'!D56+'2nd FY 2023'!D56+'3rd FY 2023'!D56+'4th FY 2023'!D56</f>
        <v>92626</v>
      </c>
      <c r="E56" s="47">
        <f>'1st FY 2023'!E56+'2nd FY 2023'!E56+'3rd FY 2023'!E56+'4th FY 2023'!E56</f>
        <v>58793.55</v>
      </c>
      <c r="F56" s="47">
        <f>'1st FY 2023'!F56+'2nd FY 2023'!F56+'3rd FY 2023'!F56+'4th FY 2023'!F56</f>
        <v>33832.449999999997</v>
      </c>
      <c r="G56" s="47">
        <f>'1st FY 2023'!G56+'2nd FY 2023'!G56+'3rd FY 2023'!G56+'4th FY 2023'!G56</f>
        <v>8796.44</v>
      </c>
    </row>
    <row r="57" spans="1:7" x14ac:dyDescent="0.2">
      <c r="A57" s="29" t="s">
        <v>15</v>
      </c>
      <c r="B57" s="29">
        <f>SUM(B54:B55)</f>
        <v>0</v>
      </c>
      <c r="C57" s="29">
        <f>SUM(C54:C55)</f>
        <v>0</v>
      </c>
      <c r="D57" s="48">
        <f>SUM(D54:D56)</f>
        <v>1089933</v>
      </c>
      <c r="E57" s="48">
        <f>SUM(E54:E56)</f>
        <v>755748.45000000007</v>
      </c>
      <c r="F57" s="48">
        <f>SUM(F54:F56)</f>
        <v>334184.55</v>
      </c>
      <c r="G57" s="48">
        <f>SUM(G54:G56)</f>
        <v>86888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13">
        <f>'4th FY 2023'!B62</f>
        <v>0</v>
      </c>
      <c r="C62" s="13">
        <f>'4th FY 2023'!C62</f>
        <v>0</v>
      </c>
      <c r="D62" s="47">
        <f>'1st FY 2023'!D62+'2nd FY 2023'!D62+'3rd FY 2023'!D62+'4th FY 2023'!D62</f>
        <v>165028</v>
      </c>
      <c r="E62" s="47">
        <f>'1st FY 2023'!E62+'2nd FY 2023'!E62+'3rd FY 2023'!E62+'4th FY 2023'!E62</f>
        <v>126054.55</v>
      </c>
      <c r="F62" s="47">
        <f>'1st FY 2023'!F62+'2nd FY 2023'!F62+'3rd FY 2023'!F62+'4th FY 2023'!F62</f>
        <v>38973.449999999997</v>
      </c>
      <c r="G62" s="47">
        <f>'1st FY 2023'!G62+'2nd FY 2023'!G62+'3rd FY 2023'!G62+'4th FY 2023'!G62</f>
        <v>10133.1</v>
      </c>
    </row>
    <row r="63" spans="1:7" x14ac:dyDescent="0.2">
      <c r="A63" s="25" t="s">
        <v>14</v>
      </c>
      <c r="B63" s="13">
        <f>'4th FY 2023'!B63</f>
        <v>0</v>
      </c>
      <c r="C63" s="13">
        <f>'4th FY 2023'!C63</f>
        <v>0</v>
      </c>
      <c r="D63" s="47">
        <f>'1st FY 2023'!D63+'2nd FY 2023'!D63+'3rd FY 2023'!D63+'4th FY 2023'!D63</f>
        <v>20084117</v>
      </c>
      <c r="E63" s="47">
        <f>'1st FY 2023'!E63+'2nd FY 2023'!E63+'3rd FY 2023'!E63+'4th FY 2023'!E63</f>
        <v>14648166.050000001</v>
      </c>
      <c r="F63" s="47">
        <f>'1st FY 2023'!F63+'2nd FY 2023'!F63+'3rd FY 2023'!F63+'4th FY 2023'!F63</f>
        <v>5435950.9500000002</v>
      </c>
      <c r="G63" s="47">
        <f>'1st FY 2023'!G63+'2nd FY 2023'!G63+'3rd FY 2023'!G63+'4th FY 2023'!G63</f>
        <v>1766684.06</v>
      </c>
    </row>
    <row r="64" spans="1:7" x14ac:dyDescent="0.2">
      <c r="A64" s="29" t="s">
        <v>15</v>
      </c>
      <c r="B64" s="29">
        <f t="shared" ref="B64:G64" si="6">SUM(B62:B63)</f>
        <v>0</v>
      </c>
      <c r="C64" s="29">
        <f t="shared" si="6"/>
        <v>0</v>
      </c>
      <c r="D64" s="48">
        <f t="shared" si="6"/>
        <v>20249145</v>
      </c>
      <c r="E64" s="48">
        <f t="shared" si="6"/>
        <v>14774220.600000001</v>
      </c>
      <c r="F64" s="48">
        <f t="shared" si="6"/>
        <v>5474924.4000000004</v>
      </c>
      <c r="G64" s="48">
        <f t="shared" si="6"/>
        <v>1776817.1600000001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13">
        <f>'4th FY 2023'!B69</f>
        <v>0</v>
      </c>
      <c r="C69" s="13">
        <f>'4th FY 2023'!C69</f>
        <v>0</v>
      </c>
      <c r="D69" s="47">
        <f>'1st FY 2023'!D69+'2nd FY 2023'!D69+'3rd FY 2023'!D69+'4th FY 2023'!D69</f>
        <v>564966</v>
      </c>
      <c r="E69" s="47">
        <f>'1st FY 2023'!E69+'2nd FY 2023'!E69+'3rd FY 2023'!E69+'4th FY 2023'!E69</f>
        <v>377656.9</v>
      </c>
      <c r="F69" s="47">
        <f>'1st FY 2023'!F69+'2nd FY 2023'!F69+'3rd FY 2023'!F69+'4th FY 2023'!F69</f>
        <v>187309.09999999998</v>
      </c>
      <c r="G69" s="47">
        <f>'1st FY 2023'!G69+'2nd FY 2023'!G69+'3rd FY 2023'!G69+'4th FY 2023'!G69</f>
        <v>48700.369999999995</v>
      </c>
    </row>
    <row r="70" spans="1:7" x14ac:dyDescent="0.2">
      <c r="A70" s="25" t="s">
        <v>13</v>
      </c>
      <c r="B70" s="13">
        <f>'4th FY 2023'!B70</f>
        <v>0</v>
      </c>
      <c r="C70" s="13">
        <f>'4th FY 2023'!C70</f>
        <v>0</v>
      </c>
      <c r="D70" s="47">
        <f>'1st FY 2023'!D70+'2nd FY 2023'!D70+'3rd FY 2023'!D70+'4th FY 2023'!D70</f>
        <v>21565</v>
      </c>
      <c r="E70" s="47">
        <f>'1st FY 2023'!E70+'2nd FY 2023'!E70+'3rd FY 2023'!E70+'4th FY 2023'!E70</f>
        <v>15880.3</v>
      </c>
      <c r="F70" s="47">
        <f>'1st FY 2023'!F70+'2nd FY 2023'!F70+'3rd FY 2023'!F70+'4th FY 2023'!F70</f>
        <v>5684.7000000000007</v>
      </c>
      <c r="G70" s="47">
        <f>'1st FY 2023'!G70+'2nd FY 2023'!G70+'3rd FY 2023'!G70+'4th FY 2023'!G70</f>
        <v>1478.02</v>
      </c>
    </row>
    <row r="71" spans="1:7" x14ac:dyDescent="0.2">
      <c r="A71" s="25" t="s">
        <v>14</v>
      </c>
      <c r="B71" s="13">
        <f>'4th FY 2023'!B71</f>
        <v>0</v>
      </c>
      <c r="C71" s="13">
        <f>'4th FY 2023'!C71</f>
        <v>0</v>
      </c>
      <c r="D71" s="47">
        <f>'1st FY 2023'!D71+'2nd FY 2023'!D71+'3rd FY 2023'!D71+'4th FY 2023'!D71</f>
        <v>3011097</v>
      </c>
      <c r="E71" s="47">
        <f>'1st FY 2023'!E71+'2nd FY 2023'!E71+'3rd FY 2023'!E71+'4th FY 2023'!E71</f>
        <v>2212958.5</v>
      </c>
      <c r="F71" s="47">
        <f>'1st FY 2023'!F71+'2nd FY 2023'!F71+'3rd FY 2023'!F71+'4th FY 2023'!F71</f>
        <v>798138.5</v>
      </c>
      <c r="G71" s="47">
        <f>'1st FY 2023'!G71+'2nd FY 2023'!G71+'3rd FY 2023'!G71+'4th FY 2023'!G71</f>
        <v>259395.01</v>
      </c>
    </row>
    <row r="72" spans="1:7" x14ac:dyDescent="0.2">
      <c r="A72" s="29" t="s">
        <v>15</v>
      </c>
      <c r="B72" s="29">
        <f t="shared" ref="B72:G72" si="7">SUM(B69:B71)</f>
        <v>0</v>
      </c>
      <c r="C72" s="29">
        <f t="shared" si="7"/>
        <v>0</v>
      </c>
      <c r="D72" s="48">
        <f t="shared" si="7"/>
        <v>3597628</v>
      </c>
      <c r="E72" s="48">
        <f t="shared" si="7"/>
        <v>2606495.7000000002</v>
      </c>
      <c r="F72" s="48">
        <f t="shared" si="7"/>
        <v>991132.3</v>
      </c>
      <c r="G72" s="48">
        <f t="shared" si="7"/>
        <v>309573.40000000002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13">
        <f>'4th FY 2023'!B77</f>
        <v>0</v>
      </c>
      <c r="C77" s="13">
        <f>'4th FY 2023'!C77</f>
        <v>0</v>
      </c>
      <c r="D77" s="47">
        <f>'1st FY 2023'!D77+'2nd FY 2023'!D77+'3rd FY 2023'!D77+'4th FY 2023'!D77</f>
        <v>3520666</v>
      </c>
      <c r="E77" s="47">
        <f>'1st FY 2023'!E77+'2nd FY 2023'!E77+'3rd FY 2023'!E77+'4th FY 2023'!E77</f>
        <v>2441256.5</v>
      </c>
      <c r="F77" s="47">
        <f>'1st FY 2023'!F77+'2nd FY 2023'!F77+'3rd FY 2023'!F77+'4th FY 2023'!F77</f>
        <v>1079409.5</v>
      </c>
      <c r="G77" s="47">
        <f>'1st FY 2023'!G77+'2nd FY 2023'!G77+'3rd FY 2023'!G77+'4th FY 2023'!G77</f>
        <v>280646.48</v>
      </c>
    </row>
    <row r="78" spans="1:7" x14ac:dyDescent="0.2">
      <c r="A78" s="25" t="s">
        <v>13</v>
      </c>
      <c r="B78" s="13">
        <f>'4th FY 2023'!B78</f>
        <v>0</v>
      </c>
      <c r="C78" s="13">
        <f>'4th FY 2023'!C78</f>
        <v>0</v>
      </c>
      <c r="D78" s="47">
        <f>'1st FY 2023'!D78+'2nd FY 2023'!D78+'3rd FY 2023'!D78+'4th FY 2023'!D78</f>
        <v>1292877.05</v>
      </c>
      <c r="E78" s="47">
        <f>'1st FY 2023'!E78+'2nd FY 2023'!E78+'3rd FY 2023'!E78+'4th FY 2023'!E78</f>
        <v>874194.45</v>
      </c>
      <c r="F78" s="47">
        <f>'1st FY 2023'!F78+'2nd FY 2023'!F78+'3rd FY 2023'!F78+'4th FY 2023'!F78</f>
        <v>418682.60000000009</v>
      </c>
      <c r="G78" s="47">
        <f>'1st FY 2023'!G78+'2nd FY 2023'!G78+'3rd FY 2023'!G78+'4th FY 2023'!G78</f>
        <v>108857.47</v>
      </c>
    </row>
    <row r="79" spans="1:7" x14ac:dyDescent="0.2">
      <c r="A79" s="25" t="s">
        <v>14</v>
      </c>
      <c r="B79" s="13">
        <f>'4th FY 2023'!B79</f>
        <v>0</v>
      </c>
      <c r="C79" s="13">
        <f>'4th FY 2023'!C79</f>
        <v>0</v>
      </c>
      <c r="D79" s="47">
        <f>'1st FY 2023'!D79+'2nd FY 2023'!D79+'3rd FY 2023'!D79+'4th FY 2023'!D79</f>
        <v>30487613.75</v>
      </c>
      <c r="E79" s="47">
        <f>'1st FY 2023'!E79+'2nd FY 2023'!E79+'3rd FY 2023'!E79+'4th FY 2023'!E79</f>
        <v>22289832.25</v>
      </c>
      <c r="F79" s="47">
        <f>'1st FY 2023'!F79+'2nd FY 2023'!F79+'3rd FY 2023'!F79+'4th FY 2023'!F79</f>
        <v>8197781.5</v>
      </c>
      <c r="G79" s="47">
        <f>'1st FY 2023'!G79+'2nd FY 2023'!G79+'3rd FY 2023'!G79+'4th FY 2023'!G79</f>
        <v>2664278.9900000002</v>
      </c>
    </row>
    <row r="80" spans="1:7" x14ac:dyDescent="0.2">
      <c r="A80" s="29" t="s">
        <v>15</v>
      </c>
      <c r="B80" s="29">
        <f t="shared" ref="B80:G80" si="8">SUM(B77:B79)</f>
        <v>0</v>
      </c>
      <c r="C80" s="29">
        <f t="shared" si="8"/>
        <v>0</v>
      </c>
      <c r="D80" s="48">
        <f t="shared" si="8"/>
        <v>35301156.799999997</v>
      </c>
      <c r="E80" s="48">
        <f t="shared" si="8"/>
        <v>25605283.199999999</v>
      </c>
      <c r="F80" s="48">
        <f t="shared" si="8"/>
        <v>9695873.5999999996</v>
      </c>
      <c r="G80" s="48">
        <f t="shared" si="8"/>
        <v>3053782.9400000004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13">
        <f>'4th FY 2023'!B85</f>
        <v>0</v>
      </c>
      <c r="C85" s="13">
        <f>'4th FY 2023'!C85</f>
        <v>0</v>
      </c>
      <c r="D85" s="47">
        <f>'1st FY 2023'!D85+'2nd FY 2023'!D85+'3rd FY 2023'!D85+'4th FY 2023'!D85</f>
        <v>52742618.149999999</v>
      </c>
      <c r="E85" s="47">
        <f>'1st FY 2023'!E85+'2nd FY 2023'!E85+'3rd FY 2023'!E85+'4th FY 2023'!E85</f>
        <v>36396381.950000003</v>
      </c>
      <c r="F85" s="47">
        <f>'1st FY 2023'!F85+'2nd FY 2023'!F85+'3rd FY 2023'!F85+'4th FY 2023'!F85</f>
        <v>16346236.199999999</v>
      </c>
      <c r="G85" s="47">
        <f>'1st FY 2023'!G85+'2nd FY 2023'!G85+'3rd FY 2023'!G85+'4th FY 2023'!G85</f>
        <v>4250021.42</v>
      </c>
    </row>
    <row r="86" spans="1:7" x14ac:dyDescent="0.2">
      <c r="A86" s="25" t="s">
        <v>13</v>
      </c>
      <c r="B86" s="13">
        <f>'4th FY 2023'!B86</f>
        <v>0</v>
      </c>
      <c r="C86" s="13">
        <f>'4th FY 2023'!C86</f>
        <v>0</v>
      </c>
      <c r="D86" s="47">
        <f>'1st FY 2023'!D86+'2nd FY 2023'!D86+'3rd FY 2023'!D86+'4th FY 2023'!D86</f>
        <v>23682863.25</v>
      </c>
      <c r="E86" s="47">
        <f>'1st FY 2023'!E86+'2nd FY 2023'!E86+'3rd FY 2023'!E86+'4th FY 2023'!E86</f>
        <v>16402884.300000001</v>
      </c>
      <c r="F86" s="47">
        <f>'1st FY 2023'!F86+'2nd FY 2023'!F86+'3rd FY 2023'!F86+'4th FY 2023'!F86</f>
        <v>7279978.9500000002</v>
      </c>
      <c r="G86" s="47">
        <f>'1st FY 2023'!G86+'2nd FY 2023'!G86+'3rd FY 2023'!G86+'4th FY 2023'!G86</f>
        <v>1892794.53</v>
      </c>
    </row>
    <row r="87" spans="1:7" x14ac:dyDescent="0.2">
      <c r="A87" s="25" t="s">
        <v>16</v>
      </c>
      <c r="B87" s="13">
        <f>'4th FY 2023'!B87</f>
        <v>0</v>
      </c>
      <c r="C87" s="13">
        <f>'4th FY 2023'!C87</f>
        <v>0</v>
      </c>
      <c r="D87" s="47">
        <f>'1st FY 2023'!D87+'2nd FY 2023'!D87+'3rd FY 2023'!D87+'4th FY 2023'!D87</f>
        <v>0</v>
      </c>
      <c r="E87" s="47">
        <f>'1st FY 2023'!E87+'2nd FY 2023'!E87+'3rd FY 2023'!E87+'4th FY 2023'!E87</f>
        <v>0</v>
      </c>
      <c r="F87" s="47">
        <f>'1st FY 2023'!F87+'2nd FY 2023'!F87+'3rd FY 2023'!F87+'4th FY 2023'!F87</f>
        <v>0</v>
      </c>
      <c r="G87" s="47">
        <f>'1st FY 2023'!G87+'2nd FY 2023'!G87+'3rd FY 2023'!G87+'4th FY 2023'!G87</f>
        <v>0</v>
      </c>
    </row>
    <row r="88" spans="1:7" x14ac:dyDescent="0.2">
      <c r="A88" s="25" t="s">
        <v>17</v>
      </c>
      <c r="B88" s="13">
        <f>'4th FY 2023'!B88</f>
        <v>0</v>
      </c>
      <c r="C88" s="13">
        <f>'4th FY 2023'!C88</f>
        <v>0</v>
      </c>
      <c r="D88" s="47">
        <f>'1st FY 2023'!D88+'2nd FY 2023'!D88+'3rd FY 2023'!D88+'4th FY 2023'!D88</f>
        <v>56942955</v>
      </c>
      <c r="E88" s="47">
        <f>'1st FY 2023'!E88+'2nd FY 2023'!E88+'3rd FY 2023'!E88+'4th FY 2023'!E88</f>
        <v>41689861.900000006</v>
      </c>
      <c r="F88" s="47">
        <f>'1st FY 2023'!F88+'2nd FY 2023'!F88+'3rd FY 2023'!F88+'4th FY 2023'!F88</f>
        <v>15253093.099999998</v>
      </c>
      <c r="G88" s="47">
        <f>'1st FY 2023'!G88+'2nd FY 2023'!G88+'3rd FY 2023'!G88+'4th FY 2023'!G88</f>
        <v>2745556.76</v>
      </c>
    </row>
    <row r="89" spans="1:7" x14ac:dyDescent="0.2">
      <c r="A89" s="25" t="s">
        <v>14</v>
      </c>
      <c r="B89" s="13">
        <f>'4th FY 2023'!B89</f>
        <v>0</v>
      </c>
      <c r="C89" s="13">
        <f>'4th FY 2023'!C89</f>
        <v>0</v>
      </c>
      <c r="D89" s="47">
        <f>'1st FY 2023'!D89+'2nd FY 2023'!D89+'3rd FY 2023'!D89+'4th FY 2023'!D89</f>
        <v>41472730.200000003</v>
      </c>
      <c r="E89" s="47">
        <f>'1st FY 2023'!E89+'2nd FY 2023'!E89+'3rd FY 2023'!E89+'4th FY 2023'!E89</f>
        <v>30045903.649999999</v>
      </c>
      <c r="F89" s="47">
        <f>'1st FY 2023'!F89+'2nd FY 2023'!F89+'3rd FY 2023'!F89+'4th FY 2023'!F89</f>
        <v>11426826.549999999</v>
      </c>
      <c r="G89" s="47">
        <f>'1st FY 2023'!G89+'2nd FY 2023'!G89+'3rd FY 2023'!G89+'4th FY 2023'!G89</f>
        <v>3713718.63</v>
      </c>
    </row>
    <row r="90" spans="1:7" x14ac:dyDescent="0.2">
      <c r="A90" s="29" t="s">
        <v>15</v>
      </c>
      <c r="B90" s="29">
        <f t="shared" ref="B90:G90" si="9">SUM(B85:B89)</f>
        <v>0</v>
      </c>
      <c r="C90" s="29">
        <f t="shared" si="9"/>
        <v>0</v>
      </c>
      <c r="D90" s="48">
        <f t="shared" si="9"/>
        <v>174841166.60000002</v>
      </c>
      <c r="E90" s="48">
        <f t="shared" si="9"/>
        <v>124535031.80000001</v>
      </c>
      <c r="F90" s="48">
        <f t="shared" si="9"/>
        <v>50306134.799999997</v>
      </c>
      <c r="G90" s="48">
        <f t="shared" si="9"/>
        <v>12602091.34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13">
        <f>'4th FY 2023'!B95</f>
        <v>0</v>
      </c>
      <c r="C95" s="13">
        <f>'4th FY 2023'!C95</f>
        <v>0</v>
      </c>
      <c r="D95" s="47">
        <f>'1st FY 2023'!D95+'2nd FY 2023'!D95+'3rd FY 2023'!D95+'4th FY 2023'!D95</f>
        <v>1245121.95</v>
      </c>
      <c r="E95" s="47">
        <f>'1st FY 2023'!E95+'2nd FY 2023'!E95+'3rd FY 2023'!E95+'4th FY 2023'!E95</f>
        <v>828540.45</v>
      </c>
      <c r="F95" s="47">
        <f>'1st FY 2023'!F95+'2nd FY 2023'!F95+'3rd FY 2023'!F95+'4th FY 2023'!F95</f>
        <v>416581.49999999994</v>
      </c>
      <c r="G95" s="47">
        <f>'1st FY 2023'!G95+'2nd FY 2023'!G95+'3rd FY 2023'!G95+'4th FY 2023'!G95</f>
        <v>108311.19</v>
      </c>
    </row>
    <row r="96" spans="1:7" x14ac:dyDescent="0.2">
      <c r="A96" s="25" t="s">
        <v>13</v>
      </c>
      <c r="B96" s="13">
        <f>'4th FY 2023'!B96</f>
        <v>0</v>
      </c>
      <c r="C96" s="13">
        <f>'4th FY 2023'!C96</f>
        <v>0</v>
      </c>
      <c r="D96" s="47">
        <f>'1st FY 2023'!D96+'2nd FY 2023'!D96+'3rd FY 2023'!D96+'4th FY 2023'!D96</f>
        <v>424500</v>
      </c>
      <c r="E96" s="47">
        <f>'1st FY 2023'!E96+'2nd FY 2023'!E96+'3rd FY 2023'!E96+'4th FY 2023'!E96</f>
        <v>295851.30000000005</v>
      </c>
      <c r="F96" s="47">
        <f>'1st FY 2023'!F96+'2nd FY 2023'!F96+'3rd FY 2023'!F96+'4th FY 2023'!F96</f>
        <v>128648.69999999998</v>
      </c>
      <c r="G96" s="47">
        <f>'1st FY 2023'!G96+'2nd FY 2023'!G96+'3rd FY 2023'!G96+'4th FY 2023'!G96</f>
        <v>33448.659999999996</v>
      </c>
    </row>
    <row r="97" spans="1:7" x14ac:dyDescent="0.2">
      <c r="A97" s="25" t="s">
        <v>14</v>
      </c>
      <c r="B97" s="13">
        <f>'4th FY 2023'!B97</f>
        <v>0</v>
      </c>
      <c r="C97" s="13">
        <f>'4th FY 2023'!C97</f>
        <v>0</v>
      </c>
      <c r="D97" s="47">
        <f>'1st FY 2023'!D97+'2nd FY 2023'!D97+'3rd FY 2023'!D97+'4th FY 2023'!D97</f>
        <v>13458670</v>
      </c>
      <c r="E97" s="47">
        <f>'1st FY 2023'!E97+'2nd FY 2023'!E97+'3rd FY 2023'!E97+'4th FY 2023'!E97</f>
        <v>9926510.6499999985</v>
      </c>
      <c r="F97" s="47">
        <f>'1st FY 2023'!F97+'2nd FY 2023'!F97+'3rd FY 2023'!F97+'4th FY 2023'!F97</f>
        <v>3532159.3500000006</v>
      </c>
      <c r="G97" s="47">
        <f>'1st FY 2023'!G97+'2nd FY 2023'!G97+'3rd FY 2023'!G97+'4th FY 2023'!G97</f>
        <v>1147951.79</v>
      </c>
    </row>
    <row r="98" spans="1:7" x14ac:dyDescent="0.2">
      <c r="A98" s="29" t="s">
        <v>15</v>
      </c>
      <c r="B98" s="29">
        <f t="shared" ref="B98:G98" si="10">SUM(B95:B97)</f>
        <v>0</v>
      </c>
      <c r="C98" s="29">
        <f t="shared" si="10"/>
        <v>0</v>
      </c>
      <c r="D98" s="48">
        <f t="shared" si="10"/>
        <v>15128291.949999999</v>
      </c>
      <c r="E98" s="48">
        <f t="shared" si="10"/>
        <v>11050902.399999999</v>
      </c>
      <c r="F98" s="48">
        <f t="shared" si="10"/>
        <v>4077389.5500000007</v>
      </c>
      <c r="G98" s="48">
        <f t="shared" si="10"/>
        <v>1289711.6400000001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13">
        <f>'4th FY 2023'!B103</f>
        <v>0</v>
      </c>
      <c r="C103" s="13">
        <f>'4th FY 2023'!C103</f>
        <v>0</v>
      </c>
      <c r="D103" s="47">
        <f>'1st FY 2023'!D103+'2nd FY 2023'!D103+'3rd FY 2023'!D103+'4th FY 2023'!D103</f>
        <v>6520337</v>
      </c>
      <c r="E103" s="47">
        <f>'1st FY 2023'!E103+'2nd FY 2023'!E103+'3rd FY 2023'!E103+'4th FY 2023'!E103</f>
        <v>4611262.3000000007</v>
      </c>
      <c r="F103" s="47">
        <f>'1st FY 2023'!F103+'2nd FY 2023'!F103+'3rd FY 2023'!F103+'4th FY 2023'!F103</f>
        <v>1909074.6999999997</v>
      </c>
      <c r="G103" s="47">
        <f>'1st FY 2023'!G103+'2nd FY 2023'!G103+'3rd FY 2023'!G103+'4th FY 2023'!G103</f>
        <v>496359.42</v>
      </c>
    </row>
    <row r="104" spans="1:7" x14ac:dyDescent="0.2">
      <c r="A104" s="25" t="s">
        <v>13</v>
      </c>
      <c r="B104" s="13">
        <f>'4th FY 2023'!B104</f>
        <v>0</v>
      </c>
      <c r="C104" s="13">
        <f>'4th FY 2023'!C104</f>
        <v>0</v>
      </c>
      <c r="D104" s="47">
        <f>'1st FY 2023'!D104+'2nd FY 2023'!D104+'3rd FY 2023'!D104+'4th FY 2023'!D104</f>
        <v>957426</v>
      </c>
      <c r="E104" s="47">
        <f>'1st FY 2023'!E104+'2nd FY 2023'!E104+'3rd FY 2023'!E104+'4th FY 2023'!E104</f>
        <v>692855.05</v>
      </c>
      <c r="F104" s="47">
        <f>'1st FY 2023'!F104+'2nd FY 2023'!F104+'3rd FY 2023'!F104+'4th FY 2023'!F104</f>
        <v>264570.95</v>
      </c>
      <c r="G104" s="47">
        <f>'1st FY 2023'!G104+'2nd FY 2023'!G104+'3rd FY 2023'!G104+'4th FY 2023'!G104</f>
        <v>68788.45</v>
      </c>
    </row>
    <row r="105" spans="1:7" x14ac:dyDescent="0.2">
      <c r="A105" s="25" t="s">
        <v>16</v>
      </c>
      <c r="B105" s="13">
        <f>'4th FY 2023'!B105</f>
        <v>0</v>
      </c>
      <c r="C105" s="13">
        <f>'4th FY 2023'!C105</f>
        <v>0</v>
      </c>
      <c r="D105" s="47">
        <f>'1st FY 2023'!D105+'2nd FY 2023'!D105+'3rd FY 2023'!D105+'4th FY 2023'!D105</f>
        <v>329797</v>
      </c>
      <c r="E105" s="47">
        <f>'1st FY 2023'!E105+'2nd FY 2023'!E105+'3rd FY 2023'!E105+'4th FY 2023'!E105</f>
        <v>219529.59999999998</v>
      </c>
      <c r="F105" s="47">
        <f>'1st FY 2023'!F105+'2nd FY 2023'!F105+'3rd FY 2023'!F105+'4th FY 2023'!F105</f>
        <v>110267.40000000001</v>
      </c>
      <c r="G105" s="47">
        <f>'1st FY 2023'!G105+'2nd FY 2023'!G105+'3rd FY 2023'!G105+'4th FY 2023'!G105</f>
        <v>28669.519999999997</v>
      </c>
    </row>
    <row r="106" spans="1:7" x14ac:dyDescent="0.2">
      <c r="A106" s="25" t="s">
        <v>17</v>
      </c>
      <c r="B106" s="13">
        <f>'4th FY 2023'!B106</f>
        <v>0</v>
      </c>
      <c r="C106" s="13">
        <f>'4th FY 2023'!C106</f>
        <v>0</v>
      </c>
      <c r="D106" s="47">
        <f>'1st FY 2023'!D106+'2nd FY 2023'!D106+'3rd FY 2023'!D106+'4th FY 2023'!D106</f>
        <v>2839682</v>
      </c>
      <c r="E106" s="47">
        <f>'1st FY 2023'!E106+'2nd FY 2023'!E106+'3rd FY 2023'!E106+'4th FY 2023'!E106</f>
        <v>2110830.15</v>
      </c>
      <c r="F106" s="47">
        <f>'1st FY 2023'!F106+'2nd FY 2023'!F106+'3rd FY 2023'!F106+'4th FY 2023'!F106</f>
        <v>728851.85000000009</v>
      </c>
      <c r="G106" s="47">
        <f>'1st FY 2023'!G106+'2nd FY 2023'!G106+'3rd FY 2023'!G106+'4th FY 2023'!G106</f>
        <v>131193.33000000002</v>
      </c>
    </row>
    <row r="107" spans="1:7" x14ac:dyDescent="0.2">
      <c r="A107" s="25" t="s">
        <v>14</v>
      </c>
      <c r="B107" s="13">
        <f>'4th FY 2023'!B107</f>
        <v>0</v>
      </c>
      <c r="C107" s="13">
        <f>'4th FY 2023'!C107</f>
        <v>0</v>
      </c>
      <c r="D107" s="47">
        <f>'1st FY 2023'!D107+'2nd FY 2023'!D107+'3rd FY 2023'!D107+'4th FY 2023'!D107</f>
        <v>72387188.5</v>
      </c>
      <c r="E107" s="47">
        <f>'1st FY 2023'!E107+'2nd FY 2023'!E107+'3rd FY 2023'!E107+'4th FY 2023'!E107</f>
        <v>52986903.849999994</v>
      </c>
      <c r="F107" s="47">
        <f>'1st FY 2023'!F107+'2nd FY 2023'!F107+'3rd FY 2023'!F107+'4th FY 2023'!F107</f>
        <v>19400284.650000002</v>
      </c>
      <c r="G107" s="47">
        <f>'1st FY 2023'!G107+'2nd FY 2023'!G107+'3rd FY 2023'!G107+'4th FY 2023'!G107</f>
        <v>6305092.5199999996</v>
      </c>
    </row>
    <row r="108" spans="1:7" x14ac:dyDescent="0.2">
      <c r="A108" s="29" t="s">
        <v>15</v>
      </c>
      <c r="B108" s="29">
        <f t="shared" ref="B108:G108" si="11">SUM(B103:B107)</f>
        <v>0</v>
      </c>
      <c r="C108" s="29">
        <f t="shared" si="11"/>
        <v>0</v>
      </c>
      <c r="D108" s="48">
        <f t="shared" si="11"/>
        <v>83034430.5</v>
      </c>
      <c r="E108" s="48">
        <f t="shared" si="11"/>
        <v>60621380.949999996</v>
      </c>
      <c r="F108" s="48">
        <f t="shared" si="11"/>
        <v>22413049.550000001</v>
      </c>
      <c r="G108" s="48">
        <f t="shared" si="11"/>
        <v>7030103.2399999993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13">
        <f>'4th FY 2023'!B113</f>
        <v>0</v>
      </c>
      <c r="C113" s="13">
        <f>'4th FY 2023'!C113</f>
        <v>0</v>
      </c>
      <c r="D113" s="47">
        <f>'1st FY 2023'!D113+'2nd FY 2023'!D113+'3rd FY 2023'!D113+'4th FY 2023'!D113</f>
        <v>399699</v>
      </c>
      <c r="E113" s="47">
        <f>'1st FY 2023'!E113+'2nd FY 2023'!E113+'3rd FY 2023'!E113+'4th FY 2023'!E113</f>
        <v>294046</v>
      </c>
      <c r="F113" s="47">
        <f>'1st FY 2023'!F113+'2nd FY 2023'!F113+'3rd FY 2023'!F113+'4th FY 2023'!F113</f>
        <v>105653</v>
      </c>
      <c r="G113" s="47">
        <f>'1st FY 2023'!G113+'2nd FY 2023'!G113+'3rd FY 2023'!G113+'4th FY 2023'!G113</f>
        <v>27469.78</v>
      </c>
    </row>
    <row r="114" spans="1:7" x14ac:dyDescent="0.2">
      <c r="A114" s="25" t="s">
        <v>14</v>
      </c>
      <c r="B114" s="13">
        <f>'4th FY 2023'!B114</f>
        <v>0</v>
      </c>
      <c r="C114" s="13">
        <f>'4th FY 2023'!C114</f>
        <v>0</v>
      </c>
      <c r="D114" s="47">
        <f>'1st FY 2023'!D114+'2nd FY 2023'!D114+'3rd FY 2023'!D114+'4th FY 2023'!D114</f>
        <v>20447512.050000001</v>
      </c>
      <c r="E114" s="47">
        <f>'1st FY 2023'!E114+'2nd FY 2023'!E114+'3rd FY 2023'!E114+'4th FY 2023'!E114</f>
        <v>14665466.449999999</v>
      </c>
      <c r="F114" s="47">
        <f>'1st FY 2023'!F114+'2nd FY 2023'!F114+'3rd FY 2023'!F114+'4th FY 2023'!F114</f>
        <v>5782045.6000000006</v>
      </c>
      <c r="G114" s="47">
        <f>'1st FY 2023'!G114+'2nd FY 2023'!G114+'3rd FY 2023'!G114+'4th FY 2023'!G114</f>
        <v>1879164.8199999998</v>
      </c>
    </row>
    <row r="115" spans="1:7" x14ac:dyDescent="0.2">
      <c r="A115" s="29" t="s">
        <v>15</v>
      </c>
      <c r="B115" s="29">
        <f t="shared" ref="B115:G115" si="12">SUM(B113:B114)</f>
        <v>0</v>
      </c>
      <c r="C115" s="29">
        <f t="shared" si="12"/>
        <v>0</v>
      </c>
      <c r="D115" s="48">
        <f t="shared" si="12"/>
        <v>20847211.050000001</v>
      </c>
      <c r="E115" s="48">
        <f t="shared" si="12"/>
        <v>14959512.449999999</v>
      </c>
      <c r="F115" s="48">
        <f t="shared" si="12"/>
        <v>5887698.6000000006</v>
      </c>
      <c r="G115" s="48">
        <f t="shared" si="12"/>
        <v>1906634.5999999999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13">
        <f>'4th FY 2023'!B121</f>
        <v>0</v>
      </c>
      <c r="C121" s="13">
        <f>'4th FY 2023'!C121</f>
        <v>0</v>
      </c>
      <c r="D121" s="47">
        <f>'1st FY 2023'!D121+'2nd FY 2023'!D121+'3rd FY 2023'!D121+'4th FY 2023'!D121</f>
        <v>25990562.649999999</v>
      </c>
      <c r="E121" s="47">
        <f>'1st FY 2023'!E121+'2nd FY 2023'!E121+'3rd FY 2023'!E121+'4th FY 2023'!E121</f>
        <v>17934701.899999999</v>
      </c>
      <c r="F121" s="47">
        <f>'1st FY 2023'!F121+'2nd FY 2023'!F121+'3rd FY 2023'!F121+'4th FY 2023'!F121</f>
        <v>8055860.75</v>
      </c>
      <c r="G121" s="47">
        <f>'1st FY 2023'!G121+'2nd FY 2023'!G121+'3rd FY 2023'!G121+'4th FY 2023'!G121</f>
        <v>2094523.79</v>
      </c>
    </row>
    <row r="122" spans="1:7" x14ac:dyDescent="0.2">
      <c r="A122" s="25" t="s">
        <v>13</v>
      </c>
      <c r="B122" s="13">
        <f>'4th FY 2023'!B122</f>
        <v>0</v>
      </c>
      <c r="C122" s="13">
        <f>'4th FY 2023'!C122</f>
        <v>0</v>
      </c>
      <c r="D122" s="47">
        <f>'1st FY 2023'!D122+'2nd FY 2023'!D122+'3rd FY 2023'!D122+'4th FY 2023'!D122</f>
        <v>6508258</v>
      </c>
      <c r="E122" s="47">
        <f>'1st FY 2023'!E122+'2nd FY 2023'!E122+'3rd FY 2023'!E122+'4th FY 2023'!E122</f>
        <v>4524238.05</v>
      </c>
      <c r="F122" s="47">
        <f>'1st FY 2023'!F122+'2nd FY 2023'!F122+'3rd FY 2023'!F122+'4th FY 2023'!F122</f>
        <v>1984019.9500000002</v>
      </c>
      <c r="G122" s="47">
        <f>'1st FY 2023'!G122+'2nd FY 2023'!G122+'3rd FY 2023'!G122+'4th FY 2023'!G122</f>
        <v>515845.19000000006</v>
      </c>
    </row>
    <row r="123" spans="1:7" x14ac:dyDescent="0.2">
      <c r="A123" s="25" t="s">
        <v>14</v>
      </c>
      <c r="B123" s="13">
        <f>'4th FY 2023'!B123</f>
        <v>0</v>
      </c>
      <c r="C123" s="13">
        <f>'4th FY 2023'!C123</f>
        <v>0</v>
      </c>
      <c r="D123" s="47">
        <f>'1st FY 2023'!D123+'2nd FY 2023'!D123+'3rd FY 2023'!D123+'4th FY 2023'!D123</f>
        <v>19254258.5</v>
      </c>
      <c r="E123" s="47">
        <f>'1st FY 2023'!E123+'2nd FY 2023'!E123+'3rd FY 2023'!E123+'4th FY 2023'!E123</f>
        <v>14037724</v>
      </c>
      <c r="F123" s="47">
        <f>'1st FY 2023'!F123+'2nd FY 2023'!F123+'3rd FY 2023'!F123+'4th FY 2023'!F123</f>
        <v>5216534.5</v>
      </c>
      <c r="G123" s="47">
        <f>'1st FY 2023'!G123+'2nd FY 2023'!G123+'3rd FY 2023'!G123+'4th FY 2023'!G123</f>
        <v>1695373.71</v>
      </c>
    </row>
    <row r="124" spans="1:7" x14ac:dyDescent="0.2">
      <c r="A124" s="29" t="s">
        <v>15</v>
      </c>
      <c r="B124" s="29">
        <f t="shared" ref="B124:G124" si="13">SUM(B121:B123)</f>
        <v>0</v>
      </c>
      <c r="C124" s="29">
        <f t="shared" si="13"/>
        <v>0</v>
      </c>
      <c r="D124" s="48">
        <f t="shared" si="13"/>
        <v>51753079.149999999</v>
      </c>
      <c r="E124" s="48">
        <f t="shared" si="13"/>
        <v>36496663.950000003</v>
      </c>
      <c r="F124" s="48">
        <f t="shared" si="13"/>
        <v>15256415.199999999</v>
      </c>
      <c r="G124" s="48">
        <f t="shared" si="13"/>
        <v>4305742.6899999995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13">
        <f>'4th FY 2023'!B129</f>
        <v>0</v>
      </c>
      <c r="C129" s="13">
        <f>'4th FY 2023'!C129</f>
        <v>0</v>
      </c>
      <c r="D129" s="47">
        <f>'1st FY 2023'!D129+'2nd FY 2023'!D129+'3rd FY 2023'!D129+'4th FY 2023'!D129</f>
        <v>3807384</v>
      </c>
      <c r="E129" s="47">
        <f>'1st FY 2023'!E129+'2nd FY 2023'!E129+'3rd FY 2023'!E129+'4th FY 2023'!E129</f>
        <v>2678332.9000000004</v>
      </c>
      <c r="F129" s="47">
        <f>'1st FY 2023'!F129+'2nd FY 2023'!F129+'3rd FY 2023'!F129+'4th FY 2023'!F129</f>
        <v>1129051.0999999999</v>
      </c>
      <c r="G129" s="47">
        <f>'1st FY 2023'!G129+'2nd FY 2023'!G129+'3rd FY 2023'!G129+'4th FY 2023'!G129</f>
        <v>293553.28999999998</v>
      </c>
    </row>
    <row r="130" spans="1:7" x14ac:dyDescent="0.2">
      <c r="A130" s="25" t="s">
        <v>13</v>
      </c>
      <c r="B130" s="13">
        <f>'4th FY 2023'!B130</f>
        <v>0</v>
      </c>
      <c r="C130" s="13">
        <f>'4th FY 2023'!C130</f>
        <v>0</v>
      </c>
      <c r="D130" s="47">
        <f>'1st FY 2023'!D130+'2nd FY 2023'!D130+'3rd FY 2023'!D130+'4th FY 2023'!D130</f>
        <v>2012185</v>
      </c>
      <c r="E130" s="47">
        <f>'1st FY 2023'!E130+'2nd FY 2023'!E130+'3rd FY 2023'!E130+'4th FY 2023'!E130</f>
        <v>1408844.8</v>
      </c>
      <c r="F130" s="47">
        <f>'1st FY 2023'!F130+'2nd FY 2023'!F130+'3rd FY 2023'!F130+'4th FY 2023'!F130</f>
        <v>603340.19999999995</v>
      </c>
      <c r="G130" s="47">
        <f>'1st FY 2023'!G130+'2nd FY 2023'!G130+'3rd FY 2023'!G130+'4th FY 2023'!G130</f>
        <v>156868.45000000001</v>
      </c>
    </row>
    <row r="131" spans="1:7" x14ac:dyDescent="0.2">
      <c r="A131" s="25" t="s">
        <v>14</v>
      </c>
      <c r="B131" s="13">
        <f>'4th FY 2023'!B131</f>
        <v>0</v>
      </c>
      <c r="C131" s="13">
        <f>'4th FY 2023'!C131</f>
        <v>0</v>
      </c>
      <c r="D131" s="47">
        <f>'1st FY 2023'!D131+'2nd FY 2023'!D131+'3rd FY 2023'!D131+'4th FY 2023'!D131</f>
        <v>9727662.4499999993</v>
      </c>
      <c r="E131" s="47">
        <f>'1st FY 2023'!E131+'2nd FY 2023'!E131+'3rd FY 2023'!E131+'4th FY 2023'!E131</f>
        <v>7045985.5</v>
      </c>
      <c r="F131" s="47">
        <f>'1st FY 2023'!F131+'2nd FY 2023'!F131+'3rd FY 2023'!F131+'4th FY 2023'!F131</f>
        <v>2681676.9500000002</v>
      </c>
      <c r="G131" s="47">
        <f>'1st FY 2023'!G131+'2nd FY 2023'!G131+'3rd FY 2023'!G131+'4th FY 2023'!G131</f>
        <v>871545.01</v>
      </c>
    </row>
    <row r="132" spans="1:7" x14ac:dyDescent="0.2">
      <c r="A132" s="29" t="s">
        <v>15</v>
      </c>
      <c r="B132" s="29">
        <f t="shared" ref="B132:G132" si="14">SUM(B129:B131)</f>
        <v>0</v>
      </c>
      <c r="C132" s="29">
        <f t="shared" si="14"/>
        <v>0</v>
      </c>
      <c r="D132" s="48">
        <f t="shared" si="14"/>
        <v>15547231.449999999</v>
      </c>
      <c r="E132" s="48">
        <f t="shared" si="14"/>
        <v>11133163.199999999</v>
      </c>
      <c r="F132" s="48">
        <f t="shared" si="14"/>
        <v>4414068.25</v>
      </c>
      <c r="G132" s="48">
        <f t="shared" si="14"/>
        <v>1321966.75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13">
        <f>'4th FY 2023'!B137</f>
        <v>0</v>
      </c>
      <c r="C137" s="13">
        <f>'4th FY 2023'!C137</f>
        <v>0</v>
      </c>
      <c r="D137" s="47">
        <f>'1st FY 2023'!D137+'2nd FY 2023'!D137+'3rd FY 2023'!D137+'4th FY 2023'!D137</f>
        <v>2896267.4</v>
      </c>
      <c r="E137" s="47">
        <f>'1st FY 2023'!E137+'2nd FY 2023'!E137+'3rd FY 2023'!E137+'4th FY 2023'!E137</f>
        <v>2011878.1500000001</v>
      </c>
      <c r="F137" s="47">
        <f>'1st FY 2023'!F137+'2nd FY 2023'!F137+'3rd FY 2023'!F137+'4th FY 2023'!F137</f>
        <v>884389.24999999977</v>
      </c>
      <c r="G137" s="47">
        <f>'1st FY 2023'!G137+'2nd FY 2023'!G137+'3rd FY 2023'!G137+'4th FY 2023'!G137</f>
        <v>229941.2</v>
      </c>
    </row>
    <row r="138" spans="1:7" x14ac:dyDescent="0.2">
      <c r="A138" s="25" t="s">
        <v>13</v>
      </c>
      <c r="B138" s="13">
        <f>'4th FY 2023'!B138</f>
        <v>0</v>
      </c>
      <c r="C138" s="13">
        <f>'4th FY 2023'!C138</f>
        <v>0</v>
      </c>
      <c r="D138" s="47">
        <f>'1st FY 2023'!D138+'2nd FY 2023'!D138+'3rd FY 2023'!D138+'4th FY 2023'!D138</f>
        <v>599523.75</v>
      </c>
      <c r="E138" s="47">
        <f>'1st FY 2023'!E138+'2nd FY 2023'!E138+'3rd FY 2023'!E138+'4th FY 2023'!E138</f>
        <v>381508.65</v>
      </c>
      <c r="F138" s="47">
        <f>'1st FY 2023'!F138+'2nd FY 2023'!F138+'3rd FY 2023'!F138+'4th FY 2023'!F138</f>
        <v>218015.1</v>
      </c>
      <c r="G138" s="47">
        <f>'1st FY 2023'!G138+'2nd FY 2023'!G138+'3rd FY 2023'!G138+'4th FY 2023'!G138</f>
        <v>56683.93</v>
      </c>
    </row>
    <row r="139" spans="1:7" x14ac:dyDescent="0.2">
      <c r="A139" s="25" t="s">
        <v>14</v>
      </c>
      <c r="B139" s="13">
        <f>'4th FY 2023'!B139</f>
        <v>0</v>
      </c>
      <c r="C139" s="13">
        <f>'4th FY 2023'!C139</f>
        <v>0</v>
      </c>
      <c r="D139" s="47">
        <f>'1st FY 2023'!D139+'2nd FY 2023'!D139+'3rd FY 2023'!D139+'4th FY 2023'!D139</f>
        <v>12166994.25</v>
      </c>
      <c r="E139" s="47">
        <f>'1st FY 2023'!E139+'2nd FY 2023'!E139+'3rd FY 2023'!E139+'4th FY 2023'!E139</f>
        <v>8761056.1999999993</v>
      </c>
      <c r="F139" s="47">
        <f>'1st FY 2023'!F139+'2nd FY 2023'!F139+'3rd FY 2023'!F139+'4th FY 2023'!F139</f>
        <v>3405938.05</v>
      </c>
      <c r="G139" s="47">
        <f>'1st FY 2023'!G139+'2nd FY 2023'!G139+'3rd FY 2023'!G139+'4th FY 2023'!G139</f>
        <v>1106929.8700000001</v>
      </c>
    </row>
    <row r="140" spans="1:7" x14ac:dyDescent="0.2">
      <c r="A140" s="29" t="s">
        <v>15</v>
      </c>
      <c r="B140" s="29">
        <f t="shared" ref="B140:G140" si="15">SUM(B137:B139)</f>
        <v>0</v>
      </c>
      <c r="C140" s="29">
        <f t="shared" si="15"/>
        <v>0</v>
      </c>
      <c r="D140" s="48">
        <f t="shared" si="15"/>
        <v>15662785.4</v>
      </c>
      <c r="E140" s="48">
        <f t="shared" si="15"/>
        <v>11154443</v>
      </c>
      <c r="F140" s="48">
        <f t="shared" si="15"/>
        <v>4508342.3999999994</v>
      </c>
      <c r="G140" s="48">
        <f t="shared" si="15"/>
        <v>1393555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13">
        <f>'4th FY 2023'!B145</f>
        <v>0</v>
      </c>
      <c r="C145" s="13">
        <f>'4th FY 2023'!C145</f>
        <v>0</v>
      </c>
      <c r="D145" s="47">
        <f>'1st FY 2023'!D145+'2nd FY 2023'!D145+'3rd FY 2023'!D145+'4th FY 2023'!D145</f>
        <v>269206</v>
      </c>
      <c r="E145" s="47">
        <f>'1st FY 2023'!E145+'2nd FY 2023'!E145+'3rd FY 2023'!E145+'4th FY 2023'!E145</f>
        <v>184624.90000000002</v>
      </c>
      <c r="F145" s="47">
        <f>'1st FY 2023'!F145+'2nd FY 2023'!F145+'3rd FY 2023'!F145+'4th FY 2023'!F145</f>
        <v>84581.099999999991</v>
      </c>
      <c r="G145" s="47">
        <f>'1st FY 2023'!G145+'2nd FY 2023'!G145+'3rd FY 2023'!G145+'4th FY 2023'!G145</f>
        <v>21991.09</v>
      </c>
    </row>
    <row r="146" spans="1:7" x14ac:dyDescent="0.2">
      <c r="A146" s="25" t="s">
        <v>14</v>
      </c>
      <c r="B146" s="13">
        <f>'4th FY 2023'!B146</f>
        <v>0</v>
      </c>
      <c r="C146" s="13">
        <f>'4th FY 2023'!C146</f>
        <v>0</v>
      </c>
      <c r="D146" s="47">
        <f>'1st FY 2023'!D146+'2nd FY 2023'!D146+'3rd FY 2023'!D146+'4th FY 2023'!D146</f>
        <v>7201483.4500000002</v>
      </c>
      <c r="E146" s="47">
        <f>'1st FY 2023'!E146+'2nd FY 2023'!E146+'3rd FY 2023'!E146+'4th FY 2023'!E146</f>
        <v>5175371.3000000007</v>
      </c>
      <c r="F146" s="47">
        <f>'1st FY 2023'!F146+'2nd FY 2023'!F146+'3rd FY 2023'!F146+'4th FY 2023'!F146</f>
        <v>2026112.15</v>
      </c>
      <c r="G146" s="47">
        <f>'1st FY 2023'!G146+'2nd FY 2023'!G146+'3rd FY 2023'!G146+'4th FY 2023'!G146</f>
        <v>658486.44999999995</v>
      </c>
    </row>
    <row r="147" spans="1:7" x14ac:dyDescent="0.2">
      <c r="A147" s="29" t="s">
        <v>15</v>
      </c>
      <c r="B147" s="29">
        <f t="shared" ref="B147:G147" si="16">SUM(B145:B146)</f>
        <v>0</v>
      </c>
      <c r="C147" s="29">
        <f t="shared" si="16"/>
        <v>0</v>
      </c>
      <c r="D147" s="48">
        <f t="shared" si="16"/>
        <v>7470689.4500000002</v>
      </c>
      <c r="E147" s="48">
        <f t="shared" si="16"/>
        <v>5359996.2000000011</v>
      </c>
      <c r="F147" s="48">
        <f t="shared" si="16"/>
        <v>2110693.25</v>
      </c>
      <c r="G147" s="48">
        <f t="shared" si="16"/>
        <v>680477.53999999992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13">
        <f>'4th FY 2023'!B152</f>
        <v>0</v>
      </c>
      <c r="C152" s="13">
        <f>'4th FY 2023'!C152</f>
        <v>0</v>
      </c>
      <c r="D152" s="47">
        <f>'1st FY 2023'!D152+'2nd FY 2023'!D152+'3rd FY 2023'!D152+'4th FY 2023'!D152</f>
        <v>4355923.6500000004</v>
      </c>
      <c r="E152" s="47">
        <f>'1st FY 2023'!E152+'2nd FY 2023'!E152+'3rd FY 2023'!E152+'4th FY 2023'!E152</f>
        <v>2989591.55</v>
      </c>
      <c r="F152" s="47">
        <f>'1st FY 2023'!F152+'2nd FY 2023'!F152+'3rd FY 2023'!F152+'4th FY 2023'!F152</f>
        <v>1366332.1</v>
      </c>
      <c r="G152" s="47">
        <f>'1st FY 2023'!G152+'2nd FY 2023'!G152+'3rd FY 2023'!G152+'4th FY 2023'!G152</f>
        <v>355246.35</v>
      </c>
    </row>
    <row r="153" spans="1:7" x14ac:dyDescent="0.2">
      <c r="A153" s="25" t="s">
        <v>13</v>
      </c>
      <c r="B153" s="13">
        <f>'4th FY 2023'!B153</f>
        <v>0</v>
      </c>
      <c r="C153" s="13">
        <f>'4th FY 2023'!C153</f>
        <v>0</v>
      </c>
      <c r="D153" s="47">
        <f>'1st FY 2023'!D153+'2nd FY 2023'!D153+'3rd FY 2023'!D153+'4th FY 2023'!D153</f>
        <v>5897077.75</v>
      </c>
      <c r="E153" s="47">
        <f>'1st FY 2023'!E153+'2nd FY 2023'!E153+'3rd FY 2023'!E153+'4th FY 2023'!E153</f>
        <v>4008489.45</v>
      </c>
      <c r="F153" s="47">
        <f>'1st FY 2023'!F153+'2nd FY 2023'!F153+'3rd FY 2023'!F153+'4th FY 2023'!F153</f>
        <v>1888588.2999999998</v>
      </c>
      <c r="G153" s="47">
        <f>'1st FY 2023'!G153+'2nd FY 2023'!G153+'3rd FY 2023'!G153+'4th FY 2023'!G153</f>
        <v>491032.95999999996</v>
      </c>
    </row>
    <row r="154" spans="1:7" x14ac:dyDescent="0.2">
      <c r="A154" s="25" t="s">
        <v>17</v>
      </c>
      <c r="B154" s="13">
        <f>'4th FY 2023'!B154</f>
        <v>0</v>
      </c>
      <c r="C154" s="13">
        <f>'4th FY 2023'!C154</f>
        <v>0</v>
      </c>
      <c r="D154" s="47">
        <f>'1st FY 2023'!D154+'2nd FY 2023'!D154+'3rd FY 2023'!D154+'4th FY 2023'!D154</f>
        <v>13627553</v>
      </c>
      <c r="E154" s="47">
        <f>'1st FY 2023'!E154+'2nd FY 2023'!E154+'3rd FY 2023'!E154+'4th FY 2023'!E154</f>
        <v>9820161.1999999993</v>
      </c>
      <c r="F154" s="47">
        <f>'1st FY 2023'!F154+'2nd FY 2023'!F154+'3rd FY 2023'!F154+'4th FY 2023'!F154</f>
        <v>3807391.8</v>
      </c>
      <c r="G154" s="47">
        <f>'1st FY 2023'!G154+'2nd FY 2023'!G154+'3rd FY 2023'!G154+'4th FY 2023'!G154</f>
        <v>685330.52</v>
      </c>
    </row>
    <row r="155" spans="1:7" x14ac:dyDescent="0.2">
      <c r="A155" s="25" t="s">
        <v>14</v>
      </c>
      <c r="B155" s="13">
        <f>'4th FY 2023'!B155</f>
        <v>0</v>
      </c>
      <c r="C155" s="13">
        <f>'4th FY 2023'!C155</f>
        <v>0</v>
      </c>
      <c r="D155" s="47">
        <f>'1st FY 2023'!D155+'2nd FY 2023'!D155+'3rd FY 2023'!D155+'4th FY 2023'!D155</f>
        <v>14714227.1</v>
      </c>
      <c r="E155" s="47">
        <f>'1st FY 2023'!E155+'2nd FY 2023'!E155+'3rd FY 2023'!E155+'4th FY 2023'!E155</f>
        <v>10425304.75</v>
      </c>
      <c r="F155" s="47">
        <f>'1st FY 2023'!F155+'2nd FY 2023'!F155+'3rd FY 2023'!F155+'4th FY 2023'!F155</f>
        <v>4288922.3499999996</v>
      </c>
      <c r="G155" s="47">
        <f>'1st FY 2023'!G155+'2nd FY 2023'!G155+'3rd FY 2023'!G155+'4th FY 2023'!G155</f>
        <v>1393899.76</v>
      </c>
    </row>
    <row r="156" spans="1:7" x14ac:dyDescent="0.2">
      <c r="A156" s="29" t="s">
        <v>15</v>
      </c>
      <c r="B156" s="29">
        <f t="shared" ref="B156:G156" si="17">SUM(B152:B155)</f>
        <v>0</v>
      </c>
      <c r="C156" s="29">
        <f t="shared" si="17"/>
        <v>0</v>
      </c>
      <c r="D156" s="48">
        <f t="shared" si="17"/>
        <v>38594781.5</v>
      </c>
      <c r="E156" s="48">
        <f t="shared" si="17"/>
        <v>27243546.949999999</v>
      </c>
      <c r="F156" s="48">
        <f t="shared" si="17"/>
        <v>11351234.549999999</v>
      </c>
      <c r="G156" s="48">
        <f t="shared" si="17"/>
        <v>2925509.59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5" thickTop="1" x14ac:dyDescent="0.2">
      <c r="A161" s="25" t="s">
        <v>12</v>
      </c>
      <c r="B161" s="13">
        <f>'4th FY 2023'!B161</f>
        <v>0</v>
      </c>
      <c r="C161" s="13">
        <f>'4th FY 2023'!C161</f>
        <v>0</v>
      </c>
      <c r="D161" s="47">
        <f>'1st FY 2023'!D161+'2nd FY 2023'!D161+'3rd FY 2023'!D161+'4th FY 2023'!D161</f>
        <v>2839177</v>
      </c>
      <c r="E161" s="47">
        <f>'1st FY 2023'!E161+'2nd FY 2023'!E161+'3rd FY 2023'!E161+'4th FY 2023'!E161</f>
        <v>2033127.25</v>
      </c>
      <c r="F161" s="47">
        <f>'1st FY 2023'!F161+'2nd FY 2023'!F161+'3rd FY 2023'!F161+'4th FY 2023'!F161</f>
        <v>806049.75</v>
      </c>
      <c r="G161" s="47">
        <f>'1st FY 2023'!G161+'2nd FY 2023'!G161+'3rd FY 2023'!G161+'4th FY 2023'!G161</f>
        <v>209572.93</v>
      </c>
    </row>
    <row r="162" spans="1:7" x14ac:dyDescent="0.2">
      <c r="A162" s="25" t="s">
        <v>13</v>
      </c>
      <c r="B162" s="13">
        <f>'4th FY 2023'!B162</f>
        <v>0</v>
      </c>
      <c r="C162" s="13">
        <f>'4th FY 2023'!C162</f>
        <v>0</v>
      </c>
      <c r="D162" s="47">
        <f>'1st FY 2023'!D162+'2nd FY 2023'!D162+'3rd FY 2023'!D162+'4th FY 2023'!D162</f>
        <v>2387373</v>
      </c>
      <c r="E162" s="47">
        <f>'1st FY 2023'!E162+'2nd FY 2023'!E162+'3rd FY 2023'!E162+'4th FY 2023'!E162</f>
        <v>1670463</v>
      </c>
      <c r="F162" s="47">
        <f>'1st FY 2023'!F162+'2nd FY 2023'!F162+'3rd FY 2023'!F162+'4th FY 2023'!F162</f>
        <v>716910</v>
      </c>
      <c r="G162" s="47">
        <f>'1st FY 2023'!G162+'2nd FY 2023'!G162+'3rd FY 2023'!G162+'4th FY 2023'!G162</f>
        <v>186396.61</v>
      </c>
    </row>
    <row r="163" spans="1:7" x14ac:dyDescent="0.2">
      <c r="A163" s="25" t="s">
        <v>17</v>
      </c>
      <c r="B163" s="13">
        <f>'4th FY 2023'!B163</f>
        <v>0</v>
      </c>
      <c r="C163" s="13">
        <f>'4th FY 2023'!C163</f>
        <v>0</v>
      </c>
      <c r="D163" s="47">
        <f>'1st FY 2023'!D163+'2nd FY 2023'!D163+'3rd FY 2023'!D163+'4th FY 2023'!D163</f>
        <v>10664580</v>
      </c>
      <c r="E163" s="47">
        <f>'1st FY 2023'!E163+'2nd FY 2023'!E163+'3rd FY 2023'!E163+'4th FY 2023'!E163</f>
        <v>8031263.3499999996</v>
      </c>
      <c r="F163" s="47">
        <f>'1st FY 2023'!F163+'2nd FY 2023'!F163+'3rd FY 2023'!F163+'4th FY 2023'!F163</f>
        <v>2633316.6500000004</v>
      </c>
      <c r="G163" s="47">
        <f>'1st FY 2023'!G163+'2nd FY 2023'!G163+'3rd FY 2023'!G163+'4th FY 2023'!G163</f>
        <v>473997</v>
      </c>
    </row>
    <row r="164" spans="1:7" x14ac:dyDescent="0.2">
      <c r="A164" s="25" t="s">
        <v>14</v>
      </c>
      <c r="B164" s="13">
        <f>'4th FY 2023'!B164</f>
        <v>0</v>
      </c>
      <c r="C164" s="13">
        <f>'4th FY 2023'!C164</f>
        <v>0</v>
      </c>
      <c r="D164" s="47">
        <f>'1st FY 2023'!D164+'2nd FY 2023'!D164+'3rd FY 2023'!D164+'4th FY 2023'!D164</f>
        <v>10491593</v>
      </c>
      <c r="E164" s="47">
        <f>'1st FY 2023'!E164+'2nd FY 2023'!E164+'3rd FY 2023'!E164+'4th FY 2023'!E164</f>
        <v>7613749.4000000004</v>
      </c>
      <c r="F164" s="47">
        <f>'1st FY 2023'!F164+'2nd FY 2023'!F164+'3rd FY 2023'!F164+'4th FY 2023'!F164</f>
        <v>2877843.6</v>
      </c>
      <c r="G164" s="47">
        <f>'1st FY 2023'!G164+'2nd FY 2023'!G164+'3rd FY 2023'!G164+'4th FY 2023'!G164</f>
        <v>935299.16999999993</v>
      </c>
    </row>
    <row r="165" spans="1:7" x14ac:dyDescent="0.2">
      <c r="A165" s="29" t="s">
        <v>15</v>
      </c>
      <c r="B165" s="29">
        <f t="shared" ref="B165:G165" si="18">SUM(B161:B164)</f>
        <v>0</v>
      </c>
      <c r="C165" s="29">
        <f t="shared" si="18"/>
        <v>0</v>
      </c>
      <c r="D165" s="48">
        <f t="shared" si="18"/>
        <v>26382723</v>
      </c>
      <c r="E165" s="48">
        <f t="shared" si="18"/>
        <v>19348603</v>
      </c>
      <c r="F165" s="48">
        <f t="shared" si="18"/>
        <v>7034120</v>
      </c>
      <c r="G165" s="48">
        <f t="shared" si="18"/>
        <v>1805265.71</v>
      </c>
    </row>
    <row r="166" spans="1:7" x14ac:dyDescent="0.2">
      <c r="A166" s="31"/>
      <c r="B166" s="31"/>
      <c r="C166" s="31"/>
      <c r="D166" s="50"/>
      <c r="E166" s="50"/>
      <c r="F166" s="50"/>
      <c r="G166" s="50"/>
    </row>
    <row r="167" spans="1:7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5" thickTop="1" x14ac:dyDescent="0.2">
      <c r="A170" s="25" t="s">
        <v>12</v>
      </c>
      <c r="B170" s="13">
        <f>'4th FY 2023'!B170</f>
        <v>0</v>
      </c>
      <c r="C170" s="13">
        <f>'4th FY 2023'!C170</f>
        <v>0</v>
      </c>
      <c r="D170" s="47">
        <f>'1st FY 2023'!D170+'2nd FY 2023'!D170+'3rd FY 2023'!D170+'4th FY 2023'!D170</f>
        <v>804805.2</v>
      </c>
      <c r="E170" s="47">
        <f>'1st FY 2023'!E170+'2nd FY 2023'!E170+'3rd FY 2023'!E170+'4th FY 2023'!E170</f>
        <v>627999.55000000005</v>
      </c>
      <c r="F170" s="47">
        <f>'1st FY 2023'!F170+'2nd FY 2023'!F170+'3rd FY 2023'!F170+'4th FY 2023'!F170</f>
        <v>176805.65000000002</v>
      </c>
      <c r="G170" s="47">
        <f>'1st FY 2023'!G170+'2nd FY 2023'!G170+'3rd FY 2023'!G170+'4th FY 2023'!G170</f>
        <v>45969.47</v>
      </c>
    </row>
    <row r="171" spans="1:7" x14ac:dyDescent="0.2">
      <c r="A171" s="25" t="s">
        <v>14</v>
      </c>
      <c r="B171" s="13">
        <f>'4th FY 2023'!B171</f>
        <v>0</v>
      </c>
      <c r="C171" s="13">
        <f>'4th FY 2023'!C171</f>
        <v>0</v>
      </c>
      <c r="D171" s="47">
        <f>'1st FY 2023'!D171+'2nd FY 2023'!D171+'3rd FY 2023'!D171+'4th FY 2023'!D171</f>
        <v>76656426.799999997</v>
      </c>
      <c r="E171" s="47">
        <f>'1st FY 2023'!E171+'2nd FY 2023'!E171+'3rd FY 2023'!E171+'4th FY 2023'!E171</f>
        <v>55951799.399999999</v>
      </c>
      <c r="F171" s="47">
        <f>'1st FY 2023'!F171+'2nd FY 2023'!F171+'3rd FY 2023'!F171+'4th FY 2023'!F171</f>
        <v>20704627.399999999</v>
      </c>
      <c r="G171" s="47">
        <f>'1st FY 2023'!G171+'2nd FY 2023'!G171+'3rd FY 2023'!G171+'4th FY 2023'!G171</f>
        <v>6729003.9100000001</v>
      </c>
    </row>
    <row r="172" spans="1:7" x14ac:dyDescent="0.2">
      <c r="A172" s="29" t="s">
        <v>15</v>
      </c>
      <c r="B172" s="29">
        <f t="shared" ref="B172:G172" si="19">SUM(B170:B171)</f>
        <v>0</v>
      </c>
      <c r="C172" s="29">
        <f t="shared" si="19"/>
        <v>0</v>
      </c>
      <c r="D172" s="48">
        <f t="shared" si="19"/>
        <v>77461232</v>
      </c>
      <c r="E172" s="48">
        <f t="shared" si="19"/>
        <v>56579798.949999996</v>
      </c>
      <c r="F172" s="48">
        <f t="shared" si="19"/>
        <v>20881433.049999997</v>
      </c>
      <c r="G172" s="48">
        <f t="shared" si="19"/>
        <v>6774973.3799999999</v>
      </c>
    </row>
    <row r="173" spans="1:7" x14ac:dyDescent="0.2">
      <c r="A173" s="31"/>
      <c r="B173" s="31"/>
      <c r="C173" s="31"/>
      <c r="D173" s="50"/>
      <c r="E173" s="50"/>
      <c r="F173" s="50"/>
      <c r="G173" s="50"/>
    </row>
    <row r="174" spans="1:7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5" thickTop="1" x14ac:dyDescent="0.2">
      <c r="A177" s="25" t="s">
        <v>12</v>
      </c>
      <c r="B177" s="13">
        <f>'4th FY 2023'!B177</f>
        <v>0</v>
      </c>
      <c r="C177" s="13">
        <f>'4th FY 2023'!C177</f>
        <v>0</v>
      </c>
      <c r="D177" s="47">
        <f>'1st FY 2023'!D177+'2nd FY 2023'!D177+'3rd FY 2023'!D177+'4th FY 2023'!D177</f>
        <v>1112834.0499999998</v>
      </c>
      <c r="E177" s="47">
        <f>'1st FY 2023'!E177+'2nd FY 2023'!E177+'3rd FY 2023'!E177+'4th FY 2023'!E177</f>
        <v>808204.60000000009</v>
      </c>
      <c r="F177" s="47">
        <f>'1st FY 2023'!F177+'2nd FY 2023'!F177+'3rd FY 2023'!F177+'4th FY 2023'!F177</f>
        <v>304629.4499999999</v>
      </c>
      <c r="G177" s="47">
        <f>'1st FY 2023'!G177+'2nd FY 2023'!G177+'3rd FY 2023'!G177+'4th FY 2023'!G177</f>
        <v>79203.66</v>
      </c>
    </row>
    <row r="178" spans="1:7" x14ac:dyDescent="0.2">
      <c r="A178" s="25" t="s">
        <v>13</v>
      </c>
      <c r="B178" s="13">
        <f>'4th FY 2023'!B178</f>
        <v>0</v>
      </c>
      <c r="C178" s="13">
        <f>'4th FY 2023'!C178</f>
        <v>0</v>
      </c>
      <c r="D178" s="47">
        <f>'1st FY 2023'!D178+'2nd FY 2023'!D178+'3rd FY 2023'!D178+'4th FY 2023'!D178</f>
        <v>465395</v>
      </c>
      <c r="E178" s="47">
        <f>'1st FY 2023'!E178+'2nd FY 2023'!E178+'3rd FY 2023'!E178+'4th FY 2023'!E178</f>
        <v>332887.95</v>
      </c>
      <c r="F178" s="47">
        <f>'1st FY 2023'!F178+'2nd FY 2023'!F178+'3rd FY 2023'!F178+'4th FY 2023'!F178</f>
        <v>132507.04999999999</v>
      </c>
      <c r="G178" s="47">
        <f>'1st FY 2023'!G178+'2nd FY 2023'!G178+'3rd FY 2023'!G178+'4th FY 2023'!G178</f>
        <v>34451.83</v>
      </c>
    </row>
    <row r="179" spans="1:7" x14ac:dyDescent="0.2">
      <c r="A179" s="25" t="s">
        <v>14</v>
      </c>
      <c r="B179" s="13">
        <f>'4th FY 2023'!B179</f>
        <v>0</v>
      </c>
      <c r="C179" s="13">
        <f>'4th FY 2023'!C179</f>
        <v>0</v>
      </c>
      <c r="D179" s="47">
        <f>'1st FY 2023'!D179+'2nd FY 2023'!D179+'3rd FY 2023'!D179+'4th FY 2023'!D179</f>
        <v>36312733.350000001</v>
      </c>
      <c r="E179" s="47">
        <f>'1st FY 2023'!E179+'2nd FY 2023'!E179+'3rd FY 2023'!E179+'4th FY 2023'!E179</f>
        <v>26527603.600000001</v>
      </c>
      <c r="F179" s="47">
        <f>'1st FY 2023'!F179+'2nd FY 2023'!F179+'3rd FY 2023'!F179+'4th FY 2023'!F179</f>
        <v>9785129.7500000019</v>
      </c>
      <c r="G179" s="47">
        <f>'1st FY 2023'!G179+'2nd FY 2023'!G179+'3rd FY 2023'!G179+'4th FY 2023'!G179</f>
        <v>3180167.17</v>
      </c>
    </row>
    <row r="180" spans="1:7" x14ac:dyDescent="0.2">
      <c r="A180" s="29" t="s">
        <v>15</v>
      </c>
      <c r="B180" s="29">
        <f t="shared" ref="B180:G180" si="20">SUM(B177:B179)</f>
        <v>0</v>
      </c>
      <c r="C180" s="29">
        <f t="shared" si="20"/>
        <v>0</v>
      </c>
      <c r="D180" s="48">
        <f t="shared" si="20"/>
        <v>37890962.399999999</v>
      </c>
      <c r="E180" s="48">
        <f t="shared" si="20"/>
        <v>27668696.150000002</v>
      </c>
      <c r="F180" s="48">
        <f t="shared" si="20"/>
        <v>10222266.250000002</v>
      </c>
      <c r="G180" s="48">
        <f t="shared" si="20"/>
        <v>3293822.66</v>
      </c>
    </row>
    <row r="181" spans="1:7" x14ac:dyDescent="0.2">
      <c r="A181" s="31"/>
      <c r="B181" s="31"/>
      <c r="C181" s="31"/>
      <c r="D181" s="50"/>
      <c r="E181" s="50"/>
      <c r="F181" s="50"/>
      <c r="G181" s="50"/>
    </row>
    <row r="182" spans="1:7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5" thickTop="1" x14ac:dyDescent="0.2">
      <c r="A185" s="25" t="s">
        <v>12</v>
      </c>
      <c r="B185" s="13">
        <f>'4th FY 2023'!B185</f>
        <v>0</v>
      </c>
      <c r="C185" s="13">
        <f>'4th FY 2023'!C185</f>
        <v>0</v>
      </c>
      <c r="D185" s="47">
        <f>'1st FY 2023'!D185+'2nd FY 2023'!D185+'3rd FY 2023'!D185+'4th FY 2023'!D185</f>
        <v>3457414</v>
      </c>
      <c r="E185" s="47">
        <f>'1st FY 2023'!E185+'2nd FY 2023'!E185+'3rd FY 2023'!E185+'4th FY 2023'!E185</f>
        <v>2350572.0999999996</v>
      </c>
      <c r="F185" s="47">
        <f>'1st FY 2023'!F185+'2nd FY 2023'!F185+'3rd FY 2023'!F185+'4th FY 2023'!F185</f>
        <v>1106841.9000000001</v>
      </c>
      <c r="G185" s="47">
        <f>'1st FY 2023'!G185+'2nd FY 2023'!G185+'3rd FY 2023'!G185+'4th FY 2023'!G185</f>
        <v>287778.90000000002</v>
      </c>
    </row>
    <row r="186" spans="1:7" x14ac:dyDescent="0.2">
      <c r="A186" s="25" t="s">
        <v>13</v>
      </c>
      <c r="B186" s="13">
        <f>'4th FY 2023'!B186</f>
        <v>0</v>
      </c>
      <c r="C186" s="13">
        <f>'4th FY 2023'!C186</f>
        <v>0</v>
      </c>
      <c r="D186" s="47">
        <f>'1st FY 2023'!D186+'2nd FY 2023'!D186+'3rd FY 2023'!D186+'4th FY 2023'!D186</f>
        <v>462464</v>
      </c>
      <c r="E186" s="47">
        <f>'1st FY 2023'!E186+'2nd FY 2023'!E186+'3rd FY 2023'!E186+'4th FY 2023'!E186</f>
        <v>313621.44999999995</v>
      </c>
      <c r="F186" s="47">
        <f>'1st FY 2023'!F186+'2nd FY 2023'!F186+'3rd FY 2023'!F186+'4th FY 2023'!F186</f>
        <v>148842.55000000002</v>
      </c>
      <c r="G186" s="47">
        <f>'1st FY 2023'!G186+'2nd FY 2023'!G186+'3rd FY 2023'!G186+'4th FY 2023'!G186</f>
        <v>38699.070000000007</v>
      </c>
    </row>
    <row r="187" spans="1:7" x14ac:dyDescent="0.2">
      <c r="A187" s="25" t="s">
        <v>17</v>
      </c>
      <c r="B187" s="13">
        <f>'4th FY 2023'!B187</f>
        <v>0</v>
      </c>
      <c r="C187" s="13">
        <f>'4th FY 2023'!C187</f>
        <v>0</v>
      </c>
      <c r="D187" s="47">
        <f>'1st FY 2023'!D187+'2nd FY 2023'!D187+'3rd FY 2023'!D187+'4th FY 2023'!D187</f>
        <v>6745052.0999999996</v>
      </c>
      <c r="E187" s="47">
        <f>'1st FY 2023'!E187+'2nd FY 2023'!E187+'3rd FY 2023'!E187+'4th FY 2023'!E187</f>
        <v>5036968.7</v>
      </c>
      <c r="F187" s="47">
        <f>'1st FY 2023'!F187+'2nd FY 2023'!F187+'3rd FY 2023'!F187+'4th FY 2023'!F187</f>
        <v>1708083.4</v>
      </c>
      <c r="G187" s="47">
        <f>'1st FY 2023'!G187+'2nd FY 2023'!G187+'3rd FY 2023'!G187+'4th FY 2023'!G187</f>
        <v>307455.01</v>
      </c>
    </row>
    <row r="188" spans="1:7" x14ac:dyDescent="0.2">
      <c r="A188" s="25" t="s">
        <v>14</v>
      </c>
      <c r="B188" s="13">
        <f>'4th FY 2023'!B188</f>
        <v>0</v>
      </c>
      <c r="C188" s="13">
        <f>'4th FY 2023'!C188</f>
        <v>0</v>
      </c>
      <c r="D188" s="47">
        <f>'1st FY 2023'!D188+'2nd FY 2023'!D188+'3rd FY 2023'!D188+'4th FY 2023'!D188</f>
        <v>30755492.649999999</v>
      </c>
      <c r="E188" s="47">
        <f>'1st FY 2023'!E188+'2nd FY 2023'!E188+'3rd FY 2023'!E188+'4th FY 2023'!E188</f>
        <v>22769514.199999999</v>
      </c>
      <c r="F188" s="47">
        <f>'1st FY 2023'!F188+'2nd FY 2023'!F188+'3rd FY 2023'!F188+'4th FY 2023'!F188</f>
        <v>7985978.4500000011</v>
      </c>
      <c r="G188" s="47">
        <f>'1st FY 2023'!G188+'2nd FY 2023'!G188+'3rd FY 2023'!G188+'4th FY 2023'!G188</f>
        <v>2595443</v>
      </c>
    </row>
    <row r="189" spans="1:7" x14ac:dyDescent="0.2">
      <c r="A189" s="29" t="s">
        <v>15</v>
      </c>
      <c r="B189" s="29">
        <f t="shared" ref="B189:G189" si="21">SUM(B185:B188)</f>
        <v>0</v>
      </c>
      <c r="C189" s="29">
        <f t="shared" si="21"/>
        <v>0</v>
      </c>
      <c r="D189" s="48">
        <f t="shared" si="21"/>
        <v>41420422.75</v>
      </c>
      <c r="E189" s="48">
        <f t="shared" si="21"/>
        <v>30470676.449999999</v>
      </c>
      <c r="F189" s="48">
        <f t="shared" si="21"/>
        <v>10949746.300000001</v>
      </c>
      <c r="G189" s="48">
        <f t="shared" si="21"/>
        <v>3229375.98</v>
      </c>
    </row>
    <row r="190" spans="1:7" x14ac:dyDescent="0.2">
      <c r="A190" s="31"/>
      <c r="B190" s="31"/>
      <c r="C190" s="31"/>
      <c r="D190" s="50"/>
      <c r="E190" s="50"/>
      <c r="F190" s="50"/>
      <c r="G190" s="50"/>
    </row>
    <row r="191" spans="1:7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7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13">
        <f>'4th FY 2023'!B194</f>
        <v>0</v>
      </c>
      <c r="C194" s="13">
        <f>'4th FY 2023'!C194</f>
        <v>0</v>
      </c>
      <c r="D194" s="47">
        <f>'1st FY 2023'!D194+'2nd FY 2023'!D194+'3rd FY 2023'!D194+'4th FY 2023'!D194</f>
        <v>4050425</v>
      </c>
      <c r="E194" s="47">
        <f>'1st FY 2023'!E194+'2nd FY 2023'!E194+'3rd FY 2023'!E194+'4th FY 2023'!E194</f>
        <v>2858947.5999999996</v>
      </c>
      <c r="F194" s="47">
        <f>'1st FY 2023'!F194+'2nd FY 2023'!F194+'3rd FY 2023'!F194+'4th FY 2023'!F194</f>
        <v>1191477.4000000001</v>
      </c>
      <c r="G194" s="47">
        <f>'1st FY 2023'!G194+'2nd FY 2023'!G194+'3rd FY 2023'!G194+'4th FY 2023'!G194</f>
        <v>309784.13</v>
      </c>
    </row>
    <row r="195" spans="1:7" x14ac:dyDescent="0.2">
      <c r="A195" s="25" t="s">
        <v>13</v>
      </c>
      <c r="B195" s="13">
        <f>'4th FY 2023'!B195</f>
        <v>0</v>
      </c>
      <c r="C195" s="13">
        <f>'4th FY 2023'!C195</f>
        <v>0</v>
      </c>
      <c r="D195" s="47">
        <f>'1st FY 2023'!D195+'2nd FY 2023'!D195+'3rd FY 2023'!D195+'4th FY 2023'!D195</f>
        <v>2404043</v>
      </c>
      <c r="E195" s="47">
        <f>'1st FY 2023'!E195+'2nd FY 2023'!E195+'3rd FY 2023'!E195+'4th FY 2023'!E195</f>
        <v>1708077.6</v>
      </c>
      <c r="F195" s="47">
        <f>'1st FY 2023'!F195+'2nd FY 2023'!F195+'3rd FY 2023'!F195+'4th FY 2023'!F195</f>
        <v>695965.4</v>
      </c>
      <c r="G195" s="47">
        <f>'1st FY 2023'!G195+'2nd FY 2023'!G195+'3rd FY 2023'!G195+'4th FY 2023'!G195</f>
        <v>180951.01</v>
      </c>
    </row>
    <row r="196" spans="1:7" x14ac:dyDescent="0.2">
      <c r="A196" s="25" t="s">
        <v>17</v>
      </c>
      <c r="B196" s="13">
        <f>'4th FY 2023'!B196</f>
        <v>0</v>
      </c>
      <c r="C196" s="13">
        <f>'4th FY 2023'!C196</f>
        <v>0</v>
      </c>
      <c r="D196" s="47">
        <f>'1st FY 2023'!D196+'2nd FY 2023'!D196+'3rd FY 2023'!D196+'4th FY 2023'!D196</f>
        <v>247274</v>
      </c>
      <c r="E196" s="47">
        <f>'1st FY 2023'!E196+'2nd FY 2023'!E196+'3rd FY 2023'!E196+'4th FY 2023'!E196</f>
        <v>180918.5</v>
      </c>
      <c r="F196" s="47">
        <f>'1st FY 2023'!F196+'2nd FY 2023'!F196+'3rd FY 2023'!F196+'4th FY 2023'!F196</f>
        <v>66355.5</v>
      </c>
      <c r="G196" s="47">
        <f>'1st FY 2023'!G196+'2nd FY 2023'!G196+'3rd FY 2023'!G196+'4th FY 2023'!G196</f>
        <v>11943.99</v>
      </c>
    </row>
    <row r="197" spans="1:7" x14ac:dyDescent="0.2">
      <c r="A197" s="25" t="s">
        <v>14</v>
      </c>
      <c r="B197" s="13">
        <f>'4th FY 2023'!B197</f>
        <v>0</v>
      </c>
      <c r="C197" s="13">
        <f>'4th FY 2023'!C197</f>
        <v>0</v>
      </c>
      <c r="D197" s="47">
        <f>'1st FY 2023'!D197+'2nd FY 2023'!D197+'3rd FY 2023'!D197+'4th FY 2023'!D197</f>
        <v>47697790.100000001</v>
      </c>
      <c r="E197" s="47">
        <f>'1st FY 2023'!E197+'2nd FY 2023'!E197+'3rd FY 2023'!E197+'4th FY 2023'!E197</f>
        <v>34469100.049999997</v>
      </c>
      <c r="F197" s="47">
        <f>'1st FY 2023'!F197+'2nd FY 2023'!F197+'3rd FY 2023'!F197+'4th FY 2023'!F197</f>
        <v>13228690.050000001</v>
      </c>
      <c r="G197" s="47">
        <f>'1st FY 2023'!G197+'2nd FY 2023'!G197+'3rd FY 2023'!G197+'4th FY 2023'!G197</f>
        <v>4299324.2699999996</v>
      </c>
    </row>
    <row r="198" spans="1:7" x14ac:dyDescent="0.2">
      <c r="A198" s="29" t="s">
        <v>15</v>
      </c>
      <c r="B198" s="29">
        <f t="shared" ref="B198:G198" si="22">SUM(B194:B197)</f>
        <v>0</v>
      </c>
      <c r="C198" s="29">
        <f t="shared" si="22"/>
        <v>0</v>
      </c>
      <c r="D198" s="48">
        <f t="shared" si="22"/>
        <v>54399532.100000001</v>
      </c>
      <c r="E198" s="48">
        <f t="shared" si="22"/>
        <v>39217043.75</v>
      </c>
      <c r="F198" s="48">
        <f t="shared" si="22"/>
        <v>15182488.350000001</v>
      </c>
      <c r="G198" s="48">
        <f t="shared" si="22"/>
        <v>4802003.3999999994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13">
        <f>'4th FY 2023'!B203</f>
        <v>0</v>
      </c>
      <c r="C203" s="13">
        <f>'4th FY 2023'!C203</f>
        <v>0</v>
      </c>
      <c r="D203" s="47">
        <f>'1st FY 2023'!D203+'2nd FY 2023'!D203+'3rd FY 2023'!D203+'4th FY 2023'!D203</f>
        <v>6626579.5</v>
      </c>
      <c r="E203" s="47">
        <f>'1st FY 2023'!E203+'2nd FY 2023'!E203+'3rd FY 2023'!E203+'4th FY 2023'!E203</f>
        <v>4643057.05</v>
      </c>
      <c r="F203" s="47">
        <f>'1st FY 2023'!F203+'2nd FY 2023'!F203+'3rd FY 2023'!F203+'4th FY 2023'!F203</f>
        <v>1983522.4500000002</v>
      </c>
      <c r="G203" s="47">
        <f>'1st FY 2023'!G203+'2nd FY 2023'!G203+'3rd FY 2023'!G203+'4th FY 2023'!G203</f>
        <v>515715.83999999997</v>
      </c>
    </row>
    <row r="204" spans="1:7" x14ac:dyDescent="0.2">
      <c r="A204" s="25" t="s">
        <v>13</v>
      </c>
      <c r="B204" s="13">
        <f>'4th FY 2023'!B204</f>
        <v>0</v>
      </c>
      <c r="C204" s="13">
        <f>'4th FY 2023'!C204</f>
        <v>0</v>
      </c>
      <c r="D204" s="47">
        <f>'1st FY 2023'!D204+'2nd FY 2023'!D204+'3rd FY 2023'!D204+'4th FY 2023'!D204</f>
        <v>1390416</v>
      </c>
      <c r="E204" s="47">
        <f>'1st FY 2023'!E204+'2nd FY 2023'!E204+'3rd FY 2023'!E204+'4th FY 2023'!E204</f>
        <v>965560.65</v>
      </c>
      <c r="F204" s="47">
        <f>'1st FY 2023'!F204+'2nd FY 2023'!F204+'3rd FY 2023'!F204+'4th FY 2023'!F204</f>
        <v>424855.35</v>
      </c>
      <c r="G204" s="47">
        <f>'1st FY 2023'!G204+'2nd FY 2023'!G204+'3rd FY 2023'!G204+'4th FY 2023'!G204</f>
        <v>110462.39999999999</v>
      </c>
    </row>
    <row r="205" spans="1:7" x14ac:dyDescent="0.2">
      <c r="A205" s="25" t="s">
        <v>16</v>
      </c>
      <c r="B205" s="13">
        <f>'4th FY 2023'!B205</f>
        <v>0</v>
      </c>
      <c r="C205" s="13">
        <f>'4th FY 2023'!C205</f>
        <v>0</v>
      </c>
      <c r="D205" s="47">
        <f>'1st FY 2023'!D205+'2nd FY 2023'!D205+'3rd FY 2023'!D205+'4th FY 2023'!D205</f>
        <v>505374</v>
      </c>
      <c r="E205" s="47">
        <f>'1st FY 2023'!E205+'2nd FY 2023'!E205+'3rd FY 2023'!E205+'4th FY 2023'!E205</f>
        <v>348450.55000000005</v>
      </c>
      <c r="F205" s="47">
        <f>'1st FY 2023'!F205+'2nd FY 2023'!F205+'3rd FY 2023'!F205+'4th FY 2023'!F205</f>
        <v>156923.44999999998</v>
      </c>
      <c r="G205" s="47">
        <f>'1st FY 2023'!G205+'2nd FY 2023'!G205+'3rd FY 2023'!G205+'4th FY 2023'!G205</f>
        <v>40800.089999999997</v>
      </c>
    </row>
    <row r="206" spans="1:7" x14ac:dyDescent="0.2">
      <c r="A206" s="25" t="s">
        <v>17</v>
      </c>
      <c r="B206" s="13">
        <f>'4th FY 2023'!B206</f>
        <v>0</v>
      </c>
      <c r="C206" s="13">
        <f>'4th FY 2023'!C206</f>
        <v>0</v>
      </c>
      <c r="D206" s="47">
        <f>'1st FY 2023'!D206+'2nd FY 2023'!D206+'3rd FY 2023'!D206+'4th FY 2023'!D206</f>
        <v>3062861</v>
      </c>
      <c r="E206" s="47">
        <f>'1st FY 2023'!E206+'2nd FY 2023'!E206+'3rd FY 2023'!E206+'4th FY 2023'!E206</f>
        <v>2272288.35</v>
      </c>
      <c r="F206" s="47">
        <f>'1st FY 2023'!F206+'2nd FY 2023'!F206+'3rd FY 2023'!F206+'4th FY 2023'!F206</f>
        <v>790572.64999999991</v>
      </c>
      <c r="G206" s="47">
        <f>'1st FY 2023'!G206+'2nd FY 2023'!G206+'3rd FY 2023'!G206+'4th FY 2023'!G206</f>
        <v>142303.08000000002</v>
      </c>
    </row>
    <row r="207" spans="1:7" x14ac:dyDescent="0.2">
      <c r="A207" s="25" t="s">
        <v>14</v>
      </c>
      <c r="B207" s="13">
        <f>'4th FY 2023'!B207</f>
        <v>0</v>
      </c>
      <c r="C207" s="13">
        <f>'4th FY 2023'!C207</f>
        <v>0</v>
      </c>
      <c r="D207" s="47">
        <f>'1st FY 2023'!D207+'2nd FY 2023'!D207+'3rd FY 2023'!D207+'4th FY 2023'!D207</f>
        <v>118871063.55000001</v>
      </c>
      <c r="E207" s="47">
        <f>'1st FY 2023'!E207+'2nd FY 2023'!E207+'3rd FY 2023'!E207+'4th FY 2023'!E207</f>
        <v>86728923.050000012</v>
      </c>
      <c r="F207" s="47">
        <f>'1st FY 2023'!F207+'2nd FY 2023'!F207+'3rd FY 2023'!F207+'4th FY 2023'!F207</f>
        <v>32142140.5</v>
      </c>
      <c r="G207" s="47">
        <f>'1st FY 2023'!G207+'2nd FY 2023'!G207+'3rd FY 2023'!G207+'4th FY 2023'!G207</f>
        <v>10446195.66</v>
      </c>
    </row>
    <row r="208" spans="1:7" x14ac:dyDescent="0.2">
      <c r="A208" s="29" t="s">
        <v>15</v>
      </c>
      <c r="B208" s="29">
        <f t="shared" ref="B208:G208" si="23">SUM(B203:B207)</f>
        <v>0</v>
      </c>
      <c r="C208" s="29">
        <f t="shared" si="23"/>
        <v>0</v>
      </c>
      <c r="D208" s="48">
        <f t="shared" si="23"/>
        <v>130456294.05000001</v>
      </c>
      <c r="E208" s="48">
        <f t="shared" si="23"/>
        <v>94958279.650000006</v>
      </c>
      <c r="F208" s="48">
        <f t="shared" si="23"/>
        <v>35498014.399999999</v>
      </c>
      <c r="G208" s="48">
        <f t="shared" si="23"/>
        <v>11255477.07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13">
        <f>'4th FY 2023'!B213</f>
        <v>0</v>
      </c>
      <c r="C213" s="13">
        <f>'4th FY 2023'!C213</f>
        <v>0</v>
      </c>
      <c r="D213" s="47">
        <f>'1st FY 2023'!D213+'2nd FY 2023'!D213+'3rd FY 2023'!D213+'4th FY 2023'!D213</f>
        <v>5101904</v>
      </c>
      <c r="E213" s="47">
        <f>'1st FY 2023'!E213+'2nd FY 2023'!E213+'3rd FY 2023'!E213+'4th FY 2023'!E213</f>
        <v>3538946.8</v>
      </c>
      <c r="F213" s="47">
        <f>'1st FY 2023'!F213+'2nd FY 2023'!F213+'3rd FY 2023'!F213+'4th FY 2023'!F213</f>
        <v>1562957.2</v>
      </c>
      <c r="G213" s="47">
        <f>'1st FY 2023'!G213+'2nd FY 2023'!G213+'3rd FY 2023'!G213+'4th FY 2023'!G213</f>
        <v>406368.88</v>
      </c>
    </row>
    <row r="214" spans="1:7" x14ac:dyDescent="0.2">
      <c r="A214" s="25" t="s">
        <v>13</v>
      </c>
      <c r="B214" s="13">
        <f>'4th FY 2023'!B214</f>
        <v>0</v>
      </c>
      <c r="C214" s="13">
        <f>'4th FY 2023'!C214</f>
        <v>0</v>
      </c>
      <c r="D214" s="47">
        <f>'1st FY 2023'!D214+'2nd FY 2023'!D214+'3rd FY 2023'!D214+'4th FY 2023'!D214</f>
        <v>204347</v>
      </c>
      <c r="E214" s="47">
        <f>'1st FY 2023'!E214+'2nd FY 2023'!E214+'3rd FY 2023'!E214+'4th FY 2023'!E214</f>
        <v>136982.65000000002</v>
      </c>
      <c r="F214" s="47">
        <f>'1st FY 2023'!F214+'2nd FY 2023'!F214+'3rd FY 2023'!F214+'4th FY 2023'!F214</f>
        <v>67364.349999999991</v>
      </c>
      <c r="G214" s="47">
        <f>'1st FY 2023'!G214+'2nd FY 2023'!G214+'3rd FY 2023'!G214+'4th FY 2023'!G214</f>
        <v>17514.73</v>
      </c>
    </row>
    <row r="215" spans="1:7" x14ac:dyDescent="0.2">
      <c r="A215" s="25" t="s">
        <v>16</v>
      </c>
      <c r="B215" s="13">
        <f>'4th FY 2023'!B215</f>
        <v>0</v>
      </c>
      <c r="C215" s="13">
        <f>'4th FY 2023'!C215</f>
        <v>0</v>
      </c>
      <c r="D215" s="47">
        <f>'1st FY 2023'!D215+'2nd FY 2023'!D215+'3rd FY 2023'!D215+'4th FY 2023'!D215</f>
        <v>107715</v>
      </c>
      <c r="E215" s="47">
        <f>'1st FY 2023'!E215+'2nd FY 2023'!E215+'3rd FY 2023'!E215+'4th FY 2023'!E215</f>
        <v>76871.299999999988</v>
      </c>
      <c r="F215" s="47">
        <f>'1st FY 2023'!F215+'2nd FY 2023'!F215+'3rd FY 2023'!F215+'4th FY 2023'!F215</f>
        <v>30843.700000000004</v>
      </c>
      <c r="G215" s="47">
        <f>'1st FY 2023'!G215+'2nd FY 2023'!G215+'3rd FY 2023'!G215+'4th FY 2023'!G215</f>
        <v>8019.3600000000006</v>
      </c>
    </row>
    <row r="216" spans="1:7" x14ac:dyDescent="0.2">
      <c r="A216" s="25" t="s">
        <v>14</v>
      </c>
      <c r="B216" s="13">
        <f>'4th FY 2023'!B216</f>
        <v>0</v>
      </c>
      <c r="C216" s="13">
        <f>'4th FY 2023'!C216</f>
        <v>0</v>
      </c>
      <c r="D216" s="47">
        <f>'1st FY 2023'!D216+'2nd FY 2023'!D216+'3rd FY 2023'!D216+'4th FY 2023'!D216</f>
        <v>19096476</v>
      </c>
      <c r="E216" s="47">
        <f>'1st FY 2023'!E216+'2nd FY 2023'!E216+'3rd FY 2023'!E216+'4th FY 2023'!E216</f>
        <v>13751374.6</v>
      </c>
      <c r="F216" s="47">
        <f>'1st FY 2023'!F216+'2nd FY 2023'!F216+'3rd FY 2023'!F216+'4th FY 2023'!F216</f>
        <v>5345101.4000000004</v>
      </c>
      <c r="G216" s="47">
        <f>'1st FY 2023'!G216+'2nd FY 2023'!G216+'3rd FY 2023'!G216+'4th FY 2023'!G216</f>
        <v>1737157.96</v>
      </c>
    </row>
    <row r="217" spans="1:7" x14ac:dyDescent="0.2">
      <c r="A217" s="29" t="s">
        <v>15</v>
      </c>
      <c r="B217" s="29">
        <f t="shared" ref="B217:G217" si="24">SUM(B213:B216)</f>
        <v>0</v>
      </c>
      <c r="C217" s="29">
        <f t="shared" si="24"/>
        <v>0</v>
      </c>
      <c r="D217" s="48">
        <f t="shared" si="24"/>
        <v>24510442</v>
      </c>
      <c r="E217" s="48">
        <f t="shared" si="24"/>
        <v>17504175.349999998</v>
      </c>
      <c r="F217" s="48">
        <f t="shared" si="24"/>
        <v>7006266.6500000004</v>
      </c>
      <c r="G217" s="48">
        <f t="shared" si="24"/>
        <v>2169060.9299999997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13">
        <f>'4th FY 2023'!B222</f>
        <v>0</v>
      </c>
      <c r="C222" s="13">
        <f>'4th FY 2023'!C222</f>
        <v>0</v>
      </c>
      <c r="D222" s="47">
        <f>'1st FY 2023'!D222+'2nd FY 2023'!D222+'3rd FY 2023'!D222+'4th FY 2023'!D222</f>
        <v>488673</v>
      </c>
      <c r="E222" s="47">
        <f>'1st FY 2023'!E222+'2nd FY 2023'!E222+'3rd FY 2023'!E222+'4th FY 2023'!E222</f>
        <v>341014.8</v>
      </c>
      <c r="F222" s="47">
        <f>'1st FY 2023'!F222+'2nd FY 2023'!F222+'3rd FY 2023'!F222+'4th FY 2023'!F222</f>
        <v>147658.20000000001</v>
      </c>
      <c r="G222" s="47">
        <f>'1st FY 2023'!G222+'2nd FY 2023'!G222+'3rd FY 2023'!G222+'4th FY 2023'!G222</f>
        <v>38391.14</v>
      </c>
    </row>
    <row r="223" spans="1:7" x14ac:dyDescent="0.2">
      <c r="A223" s="25" t="s">
        <v>13</v>
      </c>
      <c r="B223" s="13">
        <f>'4th FY 2023'!B223</f>
        <v>0</v>
      </c>
      <c r="C223" s="13">
        <f>'4th FY 2023'!C223</f>
        <v>0</v>
      </c>
      <c r="D223" s="47">
        <f>'1st FY 2023'!D223+'2nd FY 2023'!D223+'3rd FY 2023'!D223+'4th FY 2023'!D223</f>
        <v>688790</v>
      </c>
      <c r="E223" s="47">
        <f>'1st FY 2023'!E223+'2nd FY 2023'!E223+'3rd FY 2023'!E223+'4th FY 2023'!E223</f>
        <v>471246.95</v>
      </c>
      <c r="F223" s="47">
        <f>'1st FY 2023'!F223+'2nd FY 2023'!F223+'3rd FY 2023'!F223+'4th FY 2023'!F223</f>
        <v>217543.05</v>
      </c>
      <c r="G223" s="47">
        <f>'1st FY 2023'!G223+'2nd FY 2023'!G223+'3rd FY 2023'!G223+'4th FY 2023'!G223</f>
        <v>56561.2</v>
      </c>
    </row>
    <row r="224" spans="1:7" x14ac:dyDescent="0.2">
      <c r="A224" s="29" t="s">
        <v>15</v>
      </c>
      <c r="B224" s="29">
        <f t="shared" ref="B224:G224" si="25">SUM(B222:B223)</f>
        <v>0</v>
      </c>
      <c r="C224" s="29">
        <f t="shared" si="25"/>
        <v>0</v>
      </c>
      <c r="D224" s="48">
        <f t="shared" si="25"/>
        <v>1177463</v>
      </c>
      <c r="E224" s="48">
        <f t="shared" si="25"/>
        <v>812261.75</v>
      </c>
      <c r="F224" s="48">
        <f t="shared" si="25"/>
        <v>365201.25</v>
      </c>
      <c r="G224" s="48">
        <f t="shared" si="25"/>
        <v>94952.34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13">
        <f>'4th FY 2023'!B229</f>
        <v>0</v>
      </c>
      <c r="C229" s="13">
        <f>'4th FY 2023'!C229</f>
        <v>0</v>
      </c>
      <c r="D229" s="47">
        <f>'1st FY 2023'!D229+'2nd FY 2023'!D229+'3rd FY 2023'!D229+'4th FY 2023'!D229</f>
        <v>12606612</v>
      </c>
      <c r="E229" s="47">
        <f>'1st FY 2023'!E229+'2nd FY 2023'!E229+'3rd FY 2023'!E229+'4th FY 2023'!E229</f>
        <v>9094215.9000000004</v>
      </c>
      <c r="F229" s="47">
        <f>'1st FY 2023'!F229+'2nd FY 2023'!F229+'3rd FY 2023'!F229+'4th FY 2023'!F229</f>
        <v>3512396.0999999996</v>
      </c>
      <c r="G229" s="47">
        <f>'1st FY 2023'!G229+'2nd FY 2023'!G229+'3rd FY 2023'!G229+'4th FY 2023'!G229</f>
        <v>913222.98</v>
      </c>
    </row>
    <row r="230" spans="1:7" x14ac:dyDescent="0.2">
      <c r="A230" s="25" t="s">
        <v>13</v>
      </c>
      <c r="B230" s="13">
        <f>'4th FY 2023'!B230</f>
        <v>0</v>
      </c>
      <c r="C230" s="13">
        <f>'4th FY 2023'!C230</f>
        <v>0</v>
      </c>
      <c r="D230" s="47">
        <f>'1st FY 2023'!D230+'2nd FY 2023'!D230+'3rd FY 2023'!D230+'4th FY 2023'!D230</f>
        <v>5989565</v>
      </c>
      <c r="E230" s="47">
        <f>'1st FY 2023'!E230+'2nd FY 2023'!E230+'3rd FY 2023'!E230+'4th FY 2023'!E230</f>
        <v>4246860.2</v>
      </c>
      <c r="F230" s="47">
        <f>'1st FY 2023'!F230+'2nd FY 2023'!F230+'3rd FY 2023'!F230+'4th FY 2023'!F230</f>
        <v>1742704.8</v>
      </c>
      <c r="G230" s="47">
        <f>'1st FY 2023'!G230+'2nd FY 2023'!G230+'3rd FY 2023'!G230+'4th FY 2023'!G230</f>
        <v>453103.25</v>
      </c>
    </row>
    <row r="231" spans="1:7" x14ac:dyDescent="0.2">
      <c r="A231" s="25" t="s">
        <v>16</v>
      </c>
      <c r="B231" s="13">
        <f>'4th FY 2023'!B231</f>
        <v>0</v>
      </c>
      <c r="C231" s="13">
        <f>'4th FY 2023'!C231</f>
        <v>0</v>
      </c>
      <c r="D231" s="47">
        <f>'1st FY 2023'!D231+'2nd FY 2023'!D231+'3rd FY 2023'!D231+'4th FY 2023'!D231</f>
        <v>27408</v>
      </c>
      <c r="E231" s="47">
        <f>'1st FY 2023'!E231+'2nd FY 2023'!E231+'3rd FY 2023'!E231+'4th FY 2023'!E231</f>
        <v>18331.8</v>
      </c>
      <c r="F231" s="47">
        <f>'1st FY 2023'!F231+'2nd FY 2023'!F231+'3rd FY 2023'!F231+'4th FY 2023'!F231</f>
        <v>9076.2000000000007</v>
      </c>
      <c r="G231" s="47">
        <f>'1st FY 2023'!G231+'2nd FY 2023'!G231+'3rd FY 2023'!G231+'4th FY 2023'!G231</f>
        <v>2359.81</v>
      </c>
    </row>
    <row r="232" spans="1:7" x14ac:dyDescent="0.2">
      <c r="A232" s="25" t="s">
        <v>17</v>
      </c>
      <c r="B232" s="13">
        <f>'4th FY 2023'!B232</f>
        <v>0</v>
      </c>
      <c r="C232" s="13">
        <f>'4th FY 2023'!C232</f>
        <v>0</v>
      </c>
      <c r="D232" s="47">
        <f>'1st FY 2023'!D232+'2nd FY 2023'!D232+'3rd FY 2023'!D232+'4th FY 2023'!D232</f>
        <v>1206627</v>
      </c>
      <c r="E232" s="47">
        <f>'1st FY 2023'!E232+'2nd FY 2023'!E232+'3rd FY 2023'!E232+'4th FY 2023'!E232</f>
        <v>891788.2</v>
      </c>
      <c r="F232" s="47">
        <f>'1st FY 2023'!F232+'2nd FY 2023'!F232+'3rd FY 2023'!F232+'4th FY 2023'!F232</f>
        <v>314838.80000000005</v>
      </c>
      <c r="G232" s="47">
        <f>'1st FY 2023'!G232+'2nd FY 2023'!G232+'3rd FY 2023'!G232+'4th FY 2023'!G232</f>
        <v>56670.98</v>
      </c>
    </row>
    <row r="233" spans="1:7" x14ac:dyDescent="0.2">
      <c r="A233" s="25" t="s">
        <v>14</v>
      </c>
      <c r="B233" s="13">
        <f>'4th FY 2023'!B233</f>
        <v>0</v>
      </c>
      <c r="C233" s="13">
        <f>'4th FY 2023'!C233</f>
        <v>0</v>
      </c>
      <c r="D233" s="47">
        <f>'1st FY 2023'!D233+'2nd FY 2023'!D233+'3rd FY 2023'!D233+'4th FY 2023'!D233</f>
        <v>92339346.099999994</v>
      </c>
      <c r="E233" s="47">
        <f>'1st FY 2023'!E233+'2nd FY 2023'!E233+'3rd FY 2023'!E233+'4th FY 2023'!E233</f>
        <v>67886764.900000006</v>
      </c>
      <c r="F233" s="47">
        <f>'1st FY 2023'!F233+'2nd FY 2023'!F233+'3rd FY 2023'!F233+'4th FY 2023'!F233</f>
        <v>24452581.200000003</v>
      </c>
      <c r="G233" s="47">
        <f>'1st FY 2023'!G233+'2nd FY 2023'!G233+'3rd FY 2023'!G233+'4th FY 2023'!G233</f>
        <v>7947088.8900000006</v>
      </c>
    </row>
    <row r="234" spans="1:7" x14ac:dyDescent="0.2">
      <c r="A234" s="29" t="s">
        <v>15</v>
      </c>
      <c r="B234" s="29">
        <f t="shared" ref="B234:G234" si="26">SUM(B229:B233)</f>
        <v>0</v>
      </c>
      <c r="C234" s="29">
        <f t="shared" si="26"/>
        <v>0</v>
      </c>
      <c r="D234" s="48">
        <f t="shared" si="26"/>
        <v>112169558.09999999</v>
      </c>
      <c r="E234" s="48">
        <f t="shared" si="26"/>
        <v>82137961</v>
      </c>
      <c r="F234" s="48">
        <f t="shared" si="26"/>
        <v>30031597.100000001</v>
      </c>
      <c r="G234" s="48">
        <f t="shared" si="26"/>
        <v>9372445.9100000001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13">
        <f>'4th FY 2023'!B239</f>
        <v>0</v>
      </c>
      <c r="C239" s="13">
        <f>'4th FY 2023'!C239</f>
        <v>0</v>
      </c>
      <c r="D239" s="47">
        <f>'1st FY 2023'!D239+'2nd FY 2023'!D239+'3rd FY 2023'!D239+'4th FY 2023'!D239</f>
        <v>1502175</v>
      </c>
      <c r="E239" s="47">
        <f>'1st FY 2023'!E239+'2nd FY 2023'!E239+'3rd FY 2023'!E239+'4th FY 2023'!E239</f>
        <v>1012793.85</v>
      </c>
      <c r="F239" s="47">
        <f>'1st FY 2023'!F239+'2nd FY 2023'!F239+'3rd FY 2023'!F239+'4th FY 2023'!F239</f>
        <v>489381.15</v>
      </c>
      <c r="G239" s="47">
        <f>'1st FY 2023'!G239+'2nd FY 2023'!G239+'3rd FY 2023'!G239+'4th FY 2023'!G239</f>
        <v>127239.1</v>
      </c>
    </row>
    <row r="240" spans="1:7" x14ac:dyDescent="0.2">
      <c r="A240" s="25" t="s">
        <v>13</v>
      </c>
      <c r="B240" s="13">
        <f>'4th FY 2023'!B240</f>
        <v>0</v>
      </c>
      <c r="C240" s="13">
        <f>'4th FY 2023'!C240</f>
        <v>0</v>
      </c>
      <c r="D240" s="47">
        <f>'1st FY 2023'!D240+'2nd FY 2023'!D240+'3rd FY 2023'!D240+'4th FY 2023'!D240</f>
        <v>353602</v>
      </c>
      <c r="E240" s="47">
        <f>'1st FY 2023'!E240+'2nd FY 2023'!E240+'3rd FY 2023'!E240+'4th FY 2023'!E240</f>
        <v>223359.25</v>
      </c>
      <c r="F240" s="47">
        <f>'1st FY 2023'!F240+'2nd FY 2023'!F240+'3rd FY 2023'!F240+'4th FY 2023'!F240</f>
        <v>130242.75</v>
      </c>
      <c r="G240" s="47">
        <f>'1st FY 2023'!G240+'2nd FY 2023'!G240+'3rd FY 2023'!G240+'4th FY 2023'!G240</f>
        <v>33863.120000000003</v>
      </c>
    </row>
    <row r="241" spans="1:7" x14ac:dyDescent="0.2">
      <c r="A241" s="25" t="s">
        <v>14</v>
      </c>
      <c r="B241" s="13">
        <f>'4th FY 2023'!B241</f>
        <v>0</v>
      </c>
      <c r="C241" s="13">
        <f>'4th FY 2023'!C241</f>
        <v>0</v>
      </c>
      <c r="D241" s="47">
        <f>'1st FY 2023'!D241+'2nd FY 2023'!D241+'3rd FY 2023'!D241+'4th FY 2023'!D241</f>
        <v>40223924.299999997</v>
      </c>
      <c r="E241" s="47">
        <f>'1st FY 2023'!E241+'2nd FY 2023'!E241+'3rd FY 2023'!E241+'4th FY 2023'!E241</f>
        <v>29295790.75</v>
      </c>
      <c r="F241" s="47">
        <f>'1st FY 2023'!F241+'2nd FY 2023'!F241+'3rd FY 2023'!F241+'4th FY 2023'!F241</f>
        <v>10928133.550000001</v>
      </c>
      <c r="G241" s="47">
        <f>'1st FY 2023'!G241+'2nd FY 2023'!G241+'3rd FY 2023'!G241+'4th FY 2023'!G241</f>
        <v>3551643.4000000004</v>
      </c>
    </row>
    <row r="242" spans="1:7" x14ac:dyDescent="0.2">
      <c r="A242" s="29" t="s">
        <v>15</v>
      </c>
      <c r="B242" s="29">
        <f t="shared" ref="B242:G242" si="27">SUM(B239:B241)</f>
        <v>0</v>
      </c>
      <c r="C242" s="29">
        <f t="shared" si="27"/>
        <v>0</v>
      </c>
      <c r="D242" s="48">
        <f t="shared" si="27"/>
        <v>42079701.299999997</v>
      </c>
      <c r="E242" s="48">
        <f t="shared" si="27"/>
        <v>30531943.850000001</v>
      </c>
      <c r="F242" s="48">
        <f t="shared" si="27"/>
        <v>11547757.450000001</v>
      </c>
      <c r="G242" s="48">
        <f t="shared" si="27"/>
        <v>3712745.6200000006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13">
        <f>'4th FY 2023'!B247</f>
        <v>0</v>
      </c>
      <c r="C247" s="13">
        <f>'4th FY 2023'!C247</f>
        <v>0</v>
      </c>
      <c r="D247" s="47">
        <f>'1st FY 2023'!D247+'2nd FY 2023'!D247+'3rd FY 2023'!D247+'4th FY 2023'!D247</f>
        <v>1764292</v>
      </c>
      <c r="E247" s="47">
        <f>'1st FY 2023'!E247+'2nd FY 2023'!E247+'3rd FY 2023'!E247+'4th FY 2023'!E247</f>
        <v>1219922.5</v>
      </c>
      <c r="F247" s="47">
        <f>'1st FY 2023'!F247+'2nd FY 2023'!F247+'3rd FY 2023'!F247+'4th FY 2023'!F247</f>
        <v>544369.5</v>
      </c>
      <c r="G247" s="47">
        <f>'1st FY 2023'!G247+'2nd FY 2023'!G247+'3rd FY 2023'!G247+'4th FY 2023'!G247</f>
        <v>141536.07</v>
      </c>
    </row>
    <row r="248" spans="1:7" x14ac:dyDescent="0.2">
      <c r="A248" s="25" t="s">
        <v>13</v>
      </c>
      <c r="B248" s="13">
        <f>'4th FY 2023'!B248</f>
        <v>0</v>
      </c>
      <c r="C248" s="13">
        <f>'4th FY 2023'!C248</f>
        <v>0</v>
      </c>
      <c r="D248" s="47">
        <f>'1st FY 2023'!D248+'2nd FY 2023'!D248+'3rd FY 2023'!D248+'4th FY 2023'!D248</f>
        <v>349591.2</v>
      </c>
      <c r="E248" s="47">
        <f>'1st FY 2023'!E248+'2nd FY 2023'!E248+'3rd FY 2023'!E248+'4th FY 2023'!E248</f>
        <v>249699.45</v>
      </c>
      <c r="F248" s="47">
        <f>'1st FY 2023'!F248+'2nd FY 2023'!F248+'3rd FY 2023'!F248+'4th FY 2023'!F248</f>
        <v>99891.750000000015</v>
      </c>
      <c r="G248" s="47">
        <f>'1st FY 2023'!G248+'2nd FY 2023'!G248+'3rd FY 2023'!G248+'4th FY 2023'!G248</f>
        <v>25971.85</v>
      </c>
    </row>
    <row r="249" spans="1:7" x14ac:dyDescent="0.2">
      <c r="A249" s="25" t="s">
        <v>14</v>
      </c>
      <c r="B249" s="13">
        <f>'4th FY 2023'!B249</f>
        <v>0</v>
      </c>
      <c r="C249" s="13">
        <f>'4th FY 2023'!C249</f>
        <v>0</v>
      </c>
      <c r="D249" s="47">
        <f>'1st FY 2023'!D249+'2nd FY 2023'!D249+'3rd FY 2023'!D249+'4th FY 2023'!D249</f>
        <v>71723545.349999994</v>
      </c>
      <c r="E249" s="47">
        <f>'1st FY 2023'!E249+'2nd FY 2023'!E249+'3rd FY 2023'!E249+'4th FY 2023'!E249</f>
        <v>52529750.349999994</v>
      </c>
      <c r="F249" s="47">
        <f>'1st FY 2023'!F249+'2nd FY 2023'!F249+'3rd FY 2023'!F249+'4th FY 2023'!F249</f>
        <v>19193795.000000004</v>
      </c>
      <c r="G249" s="47">
        <f>'1st FY 2023'!G249+'2nd FY 2023'!G249+'3rd FY 2023'!G249+'4th FY 2023'!G249</f>
        <v>6237983.3700000001</v>
      </c>
    </row>
    <row r="250" spans="1:7" x14ac:dyDescent="0.2">
      <c r="A250" s="29" t="s">
        <v>15</v>
      </c>
      <c r="B250" s="29">
        <f t="shared" ref="B250:G250" si="28">SUM(B247:B249)</f>
        <v>0</v>
      </c>
      <c r="C250" s="29">
        <f t="shared" si="28"/>
        <v>0</v>
      </c>
      <c r="D250" s="48">
        <f t="shared" si="28"/>
        <v>73837428.549999997</v>
      </c>
      <c r="E250" s="48">
        <f t="shared" si="28"/>
        <v>53999372.299999997</v>
      </c>
      <c r="F250" s="48">
        <f t="shared" si="28"/>
        <v>19838056.250000004</v>
      </c>
      <c r="G250" s="48">
        <f t="shared" si="28"/>
        <v>6405491.29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13">
        <f>'4th FY 2023'!B255</f>
        <v>0</v>
      </c>
      <c r="C255" s="13">
        <f>'4th FY 2023'!C255</f>
        <v>0</v>
      </c>
      <c r="D255" s="47">
        <f>'1st FY 2023'!D255+'2nd FY 2023'!D255+'3rd FY 2023'!D255+'4th FY 2023'!D255</f>
        <v>921262</v>
      </c>
      <c r="E255" s="47">
        <f>'1st FY 2023'!E255+'2nd FY 2023'!E255+'3rd FY 2023'!E255+'4th FY 2023'!E255</f>
        <v>625458.1</v>
      </c>
      <c r="F255" s="47">
        <f>'1st FY 2023'!F255+'2nd FY 2023'!F255+'3rd FY 2023'!F255+'4th FY 2023'!F255</f>
        <v>295803.90000000002</v>
      </c>
      <c r="G255" s="47">
        <f>'1st FY 2023'!G255+'2nd FY 2023'!G255+'3rd FY 2023'!G255+'4th FY 2023'!G255</f>
        <v>76908.95</v>
      </c>
    </row>
    <row r="256" spans="1:7" x14ac:dyDescent="0.2">
      <c r="A256" s="25" t="s">
        <v>13</v>
      </c>
      <c r="B256" s="13">
        <f>'4th FY 2023'!B256</f>
        <v>0</v>
      </c>
      <c r="C256" s="13">
        <f>'4th FY 2023'!C256</f>
        <v>0</v>
      </c>
      <c r="D256" s="47">
        <f>'1st FY 2023'!D256+'2nd FY 2023'!D256+'3rd FY 2023'!D256+'4th FY 2023'!D256</f>
        <v>431311</v>
      </c>
      <c r="E256" s="47">
        <f>'1st FY 2023'!E256+'2nd FY 2023'!E256+'3rd FY 2023'!E256+'4th FY 2023'!E256</f>
        <v>266748.65000000002</v>
      </c>
      <c r="F256" s="47">
        <f>'1st FY 2023'!F256+'2nd FY 2023'!F256+'3rd FY 2023'!F256+'4th FY 2023'!F256</f>
        <v>164562.35</v>
      </c>
      <c r="G256" s="47">
        <f>'1st FY 2023'!G256+'2nd FY 2023'!G256+'3rd FY 2023'!G256+'4th FY 2023'!G256</f>
        <v>42786.22</v>
      </c>
    </row>
    <row r="257" spans="1:11" x14ac:dyDescent="0.2">
      <c r="A257" s="25" t="s">
        <v>14</v>
      </c>
      <c r="B257" s="13">
        <f>'4th FY 2023'!B257</f>
        <v>0</v>
      </c>
      <c r="C257" s="13">
        <f>'4th FY 2023'!C257</f>
        <v>0</v>
      </c>
      <c r="D257" s="47">
        <f>'1st FY 2023'!D257+'2nd FY 2023'!D257+'3rd FY 2023'!D257+'4th FY 2023'!D257</f>
        <v>8822635</v>
      </c>
      <c r="E257" s="47">
        <f>'1st FY 2023'!E257+'2nd FY 2023'!E257+'3rd FY 2023'!E257+'4th FY 2023'!E257</f>
        <v>6259585.6500000004</v>
      </c>
      <c r="F257" s="47">
        <f>'1st FY 2023'!F257+'2nd FY 2023'!F257+'3rd FY 2023'!F257+'4th FY 2023'!F257</f>
        <v>2563049.35</v>
      </c>
      <c r="G257" s="47">
        <f>'1st FY 2023'!G257+'2nd FY 2023'!G257+'3rd FY 2023'!G257+'4th FY 2023'!G257</f>
        <v>832991.04</v>
      </c>
    </row>
    <row r="258" spans="1:11" x14ac:dyDescent="0.2">
      <c r="A258" s="29" t="s">
        <v>15</v>
      </c>
      <c r="B258" s="29">
        <f t="shared" ref="B258:G258" si="29">SUM(B255:B257)</f>
        <v>0</v>
      </c>
      <c r="C258" s="29">
        <f t="shared" si="29"/>
        <v>0</v>
      </c>
      <c r="D258" s="48">
        <f t="shared" si="29"/>
        <v>10175208</v>
      </c>
      <c r="E258" s="48">
        <f t="shared" si="29"/>
        <v>7151792.4000000004</v>
      </c>
      <c r="F258" s="48">
        <f t="shared" si="29"/>
        <v>3023415.6</v>
      </c>
      <c r="G258" s="48">
        <f t="shared" si="29"/>
        <v>952686.21000000008</v>
      </c>
    </row>
    <row r="259" spans="1:11" x14ac:dyDescent="0.2">
      <c r="A259" s="13"/>
      <c r="B259" s="13"/>
      <c r="C259" s="13"/>
    </row>
    <row r="260" spans="1:11" ht="15.75" x14ac:dyDescent="0.25">
      <c r="A260" s="128" t="s">
        <v>49</v>
      </c>
      <c r="B260" s="128"/>
      <c r="C260" s="128"/>
      <c r="D260" s="128"/>
      <c r="E260" s="128"/>
    </row>
    <row r="261" spans="1:11" ht="16.5" thickBot="1" x14ac:dyDescent="0.3">
      <c r="A261" s="17"/>
      <c r="B261" s="17"/>
      <c r="C261" s="17"/>
      <c r="D261" s="55"/>
      <c r="E261" s="55"/>
    </row>
    <row r="262" spans="1:11" ht="13.5" customHeight="1" thickTop="1" x14ac:dyDescent="0.2">
      <c r="A262" s="129" t="s">
        <v>54</v>
      </c>
      <c r="B262" s="131" t="s">
        <v>55</v>
      </c>
      <c r="C262" s="133" t="s">
        <v>56</v>
      </c>
      <c r="D262" s="123" t="s">
        <v>65</v>
      </c>
      <c r="E262" s="123" t="s">
        <v>64</v>
      </c>
      <c r="F262" s="123" t="s">
        <v>62</v>
      </c>
      <c r="G262" s="125" t="s">
        <v>63</v>
      </c>
      <c r="H262" s="13"/>
      <c r="I262" s="13"/>
      <c r="J262" s="13"/>
      <c r="K262" s="13"/>
    </row>
    <row r="263" spans="1:11" ht="13.5" thickBot="1" x14ac:dyDescent="0.25">
      <c r="A263" s="130"/>
      <c r="B263" s="132"/>
      <c r="C263" s="134"/>
      <c r="D263" s="124"/>
      <c r="E263" s="124"/>
      <c r="F263" s="124"/>
      <c r="G263" s="126"/>
      <c r="H263" s="16"/>
      <c r="I263" s="16"/>
      <c r="J263" s="16"/>
      <c r="K263" s="16"/>
    </row>
    <row r="264" spans="1:11" ht="13.5" thickTop="1" x14ac:dyDescent="0.2"/>
    <row r="265" spans="1:11" x14ac:dyDescent="0.2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173792763.90000001</v>
      </c>
      <c r="E265" s="39">
        <f>SUMIF($A$1:$A$258,"TYPE 1",$E$1:$E$258)</f>
        <v>121053054.04999997</v>
      </c>
      <c r="F265" s="39">
        <f>SUMIF($A$1:$A$258,"TYPE 1",$F$1:$F$258)</f>
        <v>52739709.850000009</v>
      </c>
      <c r="G265" s="39">
        <f>SUMIF($A$1:$A$258,"TYPE 1",$G$1:$G$258)</f>
        <v>13712324.560000002</v>
      </c>
      <c r="H265" s="14"/>
      <c r="I265" s="14"/>
      <c r="J265" s="14"/>
      <c r="K265" s="14"/>
    </row>
    <row r="266" spans="1:11" x14ac:dyDescent="0.2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65182193</v>
      </c>
      <c r="E266" s="39">
        <f>SUMIF($A$1:$A$258,"TYPE 2",$E$1:$E$258)</f>
        <v>44966722.350000016</v>
      </c>
      <c r="F266" s="39">
        <f>SUMIF($A$1:$A$258,"TYPE 2",$F$1:$F$258)</f>
        <v>20215470.650000002</v>
      </c>
      <c r="G266" s="39">
        <f>SUMIF($A$1:$A$258,"TYPE 2",$G$1:$G$258)</f>
        <v>5256022.4400000013</v>
      </c>
      <c r="H266" s="14"/>
      <c r="I266" s="14"/>
      <c r="J266" s="14"/>
      <c r="K266" s="14"/>
    </row>
    <row r="267" spans="1:11" x14ac:dyDescent="0.2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2102650</v>
      </c>
      <c r="E267" s="39">
        <f>SUMIF($A$1:$A$258,"TYPE 3",$E$1:$E$258)</f>
        <v>1422238.75</v>
      </c>
      <c r="F267" s="39">
        <f>SUMIF($A$1:$A$258,"TYPE 3",$F$1:$F$258)</f>
        <v>680411.24999999988</v>
      </c>
      <c r="G267" s="39">
        <f>SUMIF($A$1:$A$258,"TYPE 3",$G$1:$G$258)</f>
        <v>176906.90999999997</v>
      </c>
      <c r="H267" s="14"/>
      <c r="I267" s="14"/>
      <c r="J267" s="14"/>
      <c r="K267" s="14"/>
    </row>
    <row r="268" spans="1:11" x14ac:dyDescent="0.2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95336584.099999994</v>
      </c>
      <c r="E268" s="39">
        <f>SUMIF($A$1:$A$258,"TYPE 4",$E$1:$E$258)</f>
        <v>70034080.350000009</v>
      </c>
      <c r="F268" s="39">
        <f>SUMIF($A$1:$A$258,"TYPE 4",$F$1:$F$258)</f>
        <v>25302503.749999996</v>
      </c>
      <c r="G268" s="39">
        <f>SUMIF($A$1:$A$258,"TYPE 4",$G$1:$G$258)</f>
        <v>4554450.6700000009</v>
      </c>
      <c r="H268" s="14"/>
      <c r="I268" s="14"/>
      <c r="J268" s="14"/>
      <c r="K268" s="14"/>
    </row>
    <row r="269" spans="1:11" ht="15" x14ac:dyDescent="0.35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1047271504.4000001</v>
      </c>
      <c r="E269" s="39">
        <f>SUMIF($A$1:$A$258,"TYPE 5",$E$1:$E$258)</f>
        <v>761720423</v>
      </c>
      <c r="F269" s="39">
        <f>SUMIF($A$1:$A$258,"TYPE 5",$F$1:$F$258)</f>
        <v>285551081.40000004</v>
      </c>
      <c r="G269" s="39">
        <f>SUMIF($A$1:$A$258,"TYPE 5",$G$1:$G$258)</f>
        <v>92804101.480000004</v>
      </c>
      <c r="H269" s="15"/>
      <c r="I269" s="15"/>
      <c r="J269" s="15"/>
      <c r="K269" s="15"/>
    </row>
    <row r="270" spans="1:11" ht="13.5" thickBot="1" x14ac:dyDescent="0.25">
      <c r="A270" s="12" t="s">
        <v>15</v>
      </c>
      <c r="B270" s="41">
        <f t="shared" ref="B270:F270" si="30">SUM(B265:B269)</f>
        <v>0</v>
      </c>
      <c r="C270" s="41">
        <f t="shared" si="30"/>
        <v>0</v>
      </c>
      <c r="D270" s="56">
        <f>SUM(D265:D269)</f>
        <v>1383685695.4000001</v>
      </c>
      <c r="E270" s="56">
        <f t="shared" si="30"/>
        <v>999196518.5</v>
      </c>
      <c r="F270" s="56">
        <f t="shared" si="30"/>
        <v>384489176.90000004</v>
      </c>
      <c r="G270" s="56">
        <f>SUM(G265:G269)</f>
        <v>116503806.06</v>
      </c>
      <c r="H270" s="14"/>
      <c r="I270" s="14"/>
      <c r="J270" s="14"/>
      <c r="K270" s="14"/>
    </row>
    <row r="271" spans="1:11" ht="13.5" thickTop="1" x14ac:dyDescent="0.2">
      <c r="A271" s="127"/>
      <c r="B271" s="127"/>
      <c r="C271" s="127"/>
      <c r="D271" s="127"/>
      <c r="E271" s="47"/>
      <c r="F271" s="62"/>
      <c r="G271" s="62"/>
    </row>
    <row r="272" spans="1:11" x14ac:dyDescent="0.2">
      <c r="A272" s="12" t="s">
        <v>57</v>
      </c>
      <c r="B272" s="12"/>
      <c r="C272" s="12"/>
      <c r="D272" s="57"/>
      <c r="E272" s="47"/>
    </row>
    <row r="273" spans="1:1" x14ac:dyDescent="0.2">
      <c r="A273" s="8" t="s">
        <v>58</v>
      </c>
    </row>
    <row r="274" spans="1:1" x14ac:dyDescent="0.2">
      <c r="A274" s="8" t="s">
        <v>59</v>
      </c>
    </row>
    <row r="275" spans="1:1" x14ac:dyDescent="0.2">
      <c r="A275" s="8" t="s">
        <v>60</v>
      </c>
    </row>
    <row r="276" spans="1:1" x14ac:dyDescent="0.2">
      <c r="A276" s="8" t="s">
        <v>61</v>
      </c>
    </row>
    <row r="278" spans="1:1" x14ac:dyDescent="0.2">
      <c r="A278" s="8" t="s">
        <v>66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2022 - JUNE 2023
</oddHeader>
    <oddFooter>&amp;CPage &amp;P&amp;Rprepared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view="pageLayout" topLeftCell="A59" zoomScale="200" zoomScaleNormal="200" zoomScalePageLayoutView="200" workbookViewId="0">
      <selection activeCell="D70" sqref="D70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6.85546875" style="8" bestFit="1" customWidth="1"/>
    <col min="7" max="7" width="15.42578125" style="8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23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5" thickTop="1" x14ac:dyDescent="0.2">
      <c r="A4" s="13" t="s">
        <v>12</v>
      </c>
      <c r="B4" s="5">
        <v>59</v>
      </c>
      <c r="C4" s="5">
        <v>20</v>
      </c>
      <c r="D4" s="64">
        <v>1729957</v>
      </c>
      <c r="E4" s="64">
        <v>1180843.8999999999</v>
      </c>
      <c r="F4" s="121">
        <f>SUM(D4-E4)</f>
        <v>549113.10000000009</v>
      </c>
      <c r="G4" s="64">
        <v>142769.41</v>
      </c>
    </row>
    <row r="5" spans="1:8" x14ac:dyDescent="0.2">
      <c r="A5" s="13" t="s">
        <v>13</v>
      </c>
      <c r="B5" s="5">
        <v>27</v>
      </c>
      <c r="C5" s="5">
        <v>9</v>
      </c>
      <c r="D5" s="64">
        <v>404440</v>
      </c>
      <c r="E5" s="64">
        <v>270298.34999999998</v>
      </c>
      <c r="F5" s="121">
        <f>SUM(D5-E5)</f>
        <v>134141.65000000002</v>
      </c>
      <c r="G5" s="64">
        <v>34876.83</v>
      </c>
    </row>
    <row r="6" spans="1:8" x14ac:dyDescent="0.2">
      <c r="A6" s="25" t="s">
        <v>14</v>
      </c>
      <c r="B6" s="5">
        <v>394</v>
      </c>
      <c r="C6" s="5">
        <v>9</v>
      </c>
      <c r="D6" s="64">
        <v>28535636.050000001</v>
      </c>
      <c r="E6" s="64">
        <v>20946979</v>
      </c>
      <c r="F6" s="122">
        <f>SUM(D6-E6)</f>
        <v>7588657.0500000007</v>
      </c>
      <c r="G6" s="64">
        <v>2466313.54</v>
      </c>
    </row>
    <row r="7" spans="1:8" x14ac:dyDescent="0.2">
      <c r="A7" s="29" t="s">
        <v>15</v>
      </c>
      <c r="B7" s="29">
        <f t="shared" ref="B7:G7" si="0">SUM(B4:B6)</f>
        <v>480</v>
      </c>
      <c r="C7" s="29">
        <f t="shared" si="0"/>
        <v>38</v>
      </c>
      <c r="D7" s="67">
        <f t="shared" si="0"/>
        <v>30670033.050000001</v>
      </c>
      <c r="E7" s="67">
        <f t="shared" si="0"/>
        <v>22398121.25</v>
      </c>
      <c r="F7" s="66">
        <f>SUM(F4:F6)</f>
        <v>8271911.8000000007</v>
      </c>
      <c r="G7" s="67">
        <f t="shared" si="0"/>
        <v>2643959.7800000003</v>
      </c>
    </row>
    <row r="8" spans="1:8" x14ac:dyDescent="0.2">
      <c r="A8" s="25"/>
      <c r="B8" s="25"/>
      <c r="C8" s="25"/>
      <c r="D8" s="28"/>
      <c r="E8" s="28"/>
      <c r="F8" s="28"/>
      <c r="G8" s="28"/>
    </row>
    <row r="9" spans="1:8" ht="13.5" thickBot="1" x14ac:dyDescent="0.25">
      <c r="A9" s="23" t="s">
        <v>19</v>
      </c>
      <c r="B9" s="23"/>
      <c r="C9" s="31"/>
      <c r="D9" s="31"/>
      <c r="E9" s="31"/>
      <c r="F9" s="31"/>
      <c r="G9" s="31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5" thickTop="1" x14ac:dyDescent="0.2">
      <c r="A12" s="25" t="s">
        <v>12</v>
      </c>
      <c r="B12" s="65">
        <v>27</v>
      </c>
      <c r="C12" s="65">
        <v>9</v>
      </c>
      <c r="D12" s="64">
        <v>551521</v>
      </c>
      <c r="E12" s="64">
        <v>385315.65</v>
      </c>
      <c r="F12" s="28">
        <f>SUM(D12-E12)</f>
        <v>166205.34999999998</v>
      </c>
      <c r="G12" s="64">
        <v>43213.39</v>
      </c>
    </row>
    <row r="13" spans="1:8" x14ac:dyDescent="0.2">
      <c r="A13" s="25" t="s">
        <v>13</v>
      </c>
      <c r="B13" s="65">
        <v>15</v>
      </c>
      <c r="C13" s="65">
        <v>5</v>
      </c>
      <c r="D13" s="64">
        <v>359410</v>
      </c>
      <c r="E13" s="64">
        <v>237166.85</v>
      </c>
      <c r="F13" s="28">
        <f>SUM(D13-E13)</f>
        <v>122243.15</v>
      </c>
      <c r="G13" s="64">
        <v>31783.22</v>
      </c>
    </row>
    <row r="14" spans="1:8" x14ac:dyDescent="0.2">
      <c r="A14" s="25" t="s">
        <v>14</v>
      </c>
      <c r="B14" s="65">
        <v>105</v>
      </c>
      <c r="C14" s="65">
        <v>3</v>
      </c>
      <c r="D14" s="64">
        <v>7035380</v>
      </c>
      <c r="E14" s="64">
        <v>5136262.7</v>
      </c>
      <c r="F14" s="38">
        <f>SUM(D14-E14)</f>
        <v>1899117.2999999998</v>
      </c>
      <c r="G14" s="64">
        <v>617213.12</v>
      </c>
    </row>
    <row r="15" spans="1:8" x14ac:dyDescent="0.2">
      <c r="A15" s="29" t="s">
        <v>15</v>
      </c>
      <c r="B15" s="29">
        <f t="shared" ref="B15:G15" si="1">SUM(B12:B14)</f>
        <v>147</v>
      </c>
      <c r="C15" s="29">
        <f t="shared" si="1"/>
        <v>17</v>
      </c>
      <c r="D15" s="30">
        <f t="shared" si="1"/>
        <v>7946311</v>
      </c>
      <c r="E15" s="30">
        <f t="shared" si="1"/>
        <v>5758745.2000000002</v>
      </c>
      <c r="F15" s="30">
        <f t="shared" si="1"/>
        <v>2187565.7999999998</v>
      </c>
      <c r="G15" s="30">
        <f t="shared" si="1"/>
        <v>692209.73</v>
      </c>
    </row>
    <row r="16" spans="1:8" x14ac:dyDescent="0.2">
      <c r="A16" s="25"/>
      <c r="B16" s="25"/>
      <c r="C16" s="25"/>
      <c r="D16" s="28"/>
      <c r="E16" s="28"/>
      <c r="F16" s="28"/>
      <c r="G16" s="28"/>
    </row>
    <row r="17" spans="1:7" ht="13.5" thickBot="1" x14ac:dyDescent="0.25">
      <c r="A17" s="23" t="s">
        <v>20</v>
      </c>
      <c r="B17" s="23"/>
      <c r="C17" s="31"/>
      <c r="D17" s="31"/>
      <c r="E17" s="31"/>
      <c r="F17" s="31"/>
      <c r="G17" s="31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5" thickTop="1" x14ac:dyDescent="0.2">
      <c r="A20" s="25" t="s">
        <v>12</v>
      </c>
      <c r="B20" s="65">
        <v>27</v>
      </c>
      <c r="C20" s="65">
        <v>9</v>
      </c>
      <c r="D20" s="64">
        <v>568590</v>
      </c>
      <c r="E20" s="64">
        <v>354341.55</v>
      </c>
      <c r="F20" s="24">
        <f>SUM(D20-E20)</f>
        <v>214248.45</v>
      </c>
      <c r="G20" s="64">
        <v>55704.6</v>
      </c>
    </row>
    <row r="21" spans="1:7" x14ac:dyDescent="0.2">
      <c r="A21" s="25" t="s">
        <v>13</v>
      </c>
      <c r="B21" s="65">
        <v>12</v>
      </c>
      <c r="C21" s="65">
        <v>4</v>
      </c>
      <c r="D21" s="64">
        <v>199186</v>
      </c>
      <c r="E21" s="64">
        <v>140962.15</v>
      </c>
      <c r="F21" s="24">
        <f>SUM(D21-E21)</f>
        <v>58223.850000000006</v>
      </c>
      <c r="G21" s="64">
        <v>15138.2</v>
      </c>
    </row>
    <row r="22" spans="1:7" x14ac:dyDescent="0.2">
      <c r="A22" s="25" t="s">
        <v>14</v>
      </c>
      <c r="B22" s="65">
        <v>84</v>
      </c>
      <c r="C22" s="65">
        <v>3</v>
      </c>
      <c r="D22" s="64">
        <v>4114916.3</v>
      </c>
      <c r="E22" s="64">
        <v>2890094.8</v>
      </c>
      <c r="F22" s="24">
        <f>SUM(D22-E22)</f>
        <v>1224821.5</v>
      </c>
      <c r="G22" s="64">
        <v>398066.99</v>
      </c>
    </row>
    <row r="23" spans="1:7" x14ac:dyDescent="0.2">
      <c r="A23" s="29" t="s">
        <v>15</v>
      </c>
      <c r="B23" s="29">
        <f t="shared" ref="B23:G23" si="2">SUM(B20:B22)</f>
        <v>123</v>
      </c>
      <c r="C23" s="29">
        <f t="shared" si="2"/>
        <v>16</v>
      </c>
      <c r="D23" s="30">
        <f t="shared" si="2"/>
        <v>4882692.3</v>
      </c>
      <c r="E23" s="30">
        <f t="shared" si="2"/>
        <v>3385398.5</v>
      </c>
      <c r="F23" s="30">
        <f t="shared" si="2"/>
        <v>1497293.8</v>
      </c>
      <c r="G23" s="30">
        <f t="shared" si="2"/>
        <v>468909.79</v>
      </c>
    </row>
    <row r="24" spans="1:7" x14ac:dyDescent="0.2">
      <c r="A24" s="31"/>
      <c r="B24" s="31"/>
      <c r="C24" s="31"/>
      <c r="D24" s="31"/>
      <c r="E24" s="31"/>
      <c r="F24" s="31"/>
      <c r="G24" s="31"/>
    </row>
    <row r="25" spans="1:7" ht="13.5" thickBot="1" x14ac:dyDescent="0.25">
      <c r="A25" s="23" t="s">
        <v>21</v>
      </c>
      <c r="B25" s="23"/>
      <c r="C25" s="31"/>
      <c r="D25" s="31"/>
      <c r="E25" s="31"/>
      <c r="F25" s="31"/>
      <c r="G25" s="31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5" thickTop="1" x14ac:dyDescent="0.2">
      <c r="A28" s="25" t="s">
        <v>12</v>
      </c>
      <c r="B28" s="65">
        <v>67</v>
      </c>
      <c r="C28" s="65">
        <v>23</v>
      </c>
      <c r="D28" s="64">
        <v>1893482</v>
      </c>
      <c r="E28" s="64">
        <v>1305679.3</v>
      </c>
      <c r="F28" s="24">
        <f>SUM(D28-E28)</f>
        <v>587802.69999999995</v>
      </c>
      <c r="G28" s="64">
        <v>152828.70000000001</v>
      </c>
    </row>
    <row r="29" spans="1:7" x14ac:dyDescent="0.2">
      <c r="A29" s="25" t="s">
        <v>13</v>
      </c>
      <c r="B29" s="65">
        <v>31</v>
      </c>
      <c r="C29" s="65">
        <v>11</v>
      </c>
      <c r="D29" s="64">
        <v>602521</v>
      </c>
      <c r="E29" s="64">
        <v>383063.15</v>
      </c>
      <c r="F29" s="24">
        <f>SUM(D29-E29)</f>
        <v>219457.84999999998</v>
      </c>
      <c r="G29" s="64">
        <v>57059.040000000001</v>
      </c>
    </row>
    <row r="30" spans="1:7" x14ac:dyDescent="0.2">
      <c r="A30" s="25" t="s">
        <v>16</v>
      </c>
      <c r="B30" s="65">
        <v>11</v>
      </c>
      <c r="C30" s="65">
        <v>1</v>
      </c>
      <c r="D30" s="64">
        <v>193873</v>
      </c>
      <c r="E30" s="64">
        <v>129117.25</v>
      </c>
      <c r="F30" s="24">
        <f>SUM(D30-E30)</f>
        <v>64755.75</v>
      </c>
      <c r="G30" s="64">
        <v>16836.5</v>
      </c>
    </row>
    <row r="31" spans="1:7" x14ac:dyDescent="0.2">
      <c r="A31" s="25" t="s">
        <v>14</v>
      </c>
      <c r="B31" s="65">
        <v>118</v>
      </c>
      <c r="C31" s="65">
        <v>4</v>
      </c>
      <c r="D31" s="64">
        <v>5581543.4500000002</v>
      </c>
      <c r="E31" s="64">
        <v>3941599.5</v>
      </c>
      <c r="F31" s="24">
        <f>SUM(D31-E31)</f>
        <v>1639943.9500000002</v>
      </c>
      <c r="G31" s="64">
        <v>532981.78</v>
      </c>
    </row>
    <row r="32" spans="1:7" x14ac:dyDescent="0.2">
      <c r="A32" s="29" t="s">
        <v>15</v>
      </c>
      <c r="B32" s="29">
        <f t="shared" ref="B32:G32" si="3">SUM(B28:B31)</f>
        <v>227</v>
      </c>
      <c r="C32" s="29">
        <f t="shared" si="3"/>
        <v>39</v>
      </c>
      <c r="D32" s="30">
        <f t="shared" si="3"/>
        <v>8271419.4500000002</v>
      </c>
      <c r="E32" s="30">
        <f t="shared" si="3"/>
        <v>5759459.2000000002</v>
      </c>
      <c r="F32" s="30">
        <f t="shared" si="3"/>
        <v>2511960.25</v>
      </c>
      <c r="G32" s="30">
        <f t="shared" si="3"/>
        <v>759706.02</v>
      </c>
    </row>
    <row r="33" spans="1:7" x14ac:dyDescent="0.2">
      <c r="A33" s="31"/>
      <c r="B33" s="31"/>
      <c r="C33" s="31"/>
      <c r="D33" s="31"/>
      <c r="E33" s="31"/>
      <c r="F33" s="31"/>
      <c r="G33" s="31"/>
    </row>
    <row r="34" spans="1:7" ht="13.5" thickBot="1" x14ac:dyDescent="0.25">
      <c r="A34" s="23" t="s">
        <v>22</v>
      </c>
      <c r="B34" s="23"/>
      <c r="C34" s="31"/>
      <c r="D34" s="31"/>
      <c r="E34" s="31"/>
      <c r="F34" s="31"/>
      <c r="G34" s="31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5" thickTop="1" x14ac:dyDescent="0.2">
      <c r="A37" s="25" t="s">
        <v>12</v>
      </c>
      <c r="B37" s="65">
        <v>134</v>
      </c>
      <c r="C37" s="65">
        <v>45</v>
      </c>
      <c r="D37" s="64">
        <v>5030539</v>
      </c>
      <c r="E37" s="64">
        <v>3608134.75</v>
      </c>
      <c r="F37" s="24">
        <f>SUM(D37-E37)</f>
        <v>1422404.25</v>
      </c>
      <c r="G37" s="64">
        <v>369825.11</v>
      </c>
    </row>
    <row r="38" spans="1:7" x14ac:dyDescent="0.2">
      <c r="A38" s="25" t="s">
        <v>13</v>
      </c>
      <c r="B38" s="65">
        <v>55</v>
      </c>
      <c r="C38" s="65">
        <v>19</v>
      </c>
      <c r="D38" s="64">
        <v>1675082</v>
      </c>
      <c r="E38" s="64">
        <v>1117454.8</v>
      </c>
      <c r="F38" s="24">
        <f>SUM(D38-E38)</f>
        <v>557627.19999999995</v>
      </c>
      <c r="G38" s="64">
        <v>144983.07</v>
      </c>
    </row>
    <row r="39" spans="1:7" x14ac:dyDescent="0.2">
      <c r="A39" s="25" t="s">
        <v>16</v>
      </c>
      <c r="B39" s="65">
        <v>6</v>
      </c>
      <c r="C39" s="65">
        <v>1</v>
      </c>
      <c r="D39" s="64">
        <v>306132</v>
      </c>
      <c r="E39" s="64">
        <v>194747.6</v>
      </c>
      <c r="F39" s="24">
        <f>SUM(D39-E39)</f>
        <v>111384.4</v>
      </c>
      <c r="G39" s="64">
        <v>28959.94</v>
      </c>
    </row>
    <row r="40" spans="1:7" x14ac:dyDescent="0.2">
      <c r="A40" s="25" t="s">
        <v>14</v>
      </c>
      <c r="B40" s="65">
        <v>442</v>
      </c>
      <c r="C40" s="65">
        <v>14</v>
      </c>
      <c r="D40" s="64">
        <v>27532859.100000001</v>
      </c>
      <c r="E40" s="64">
        <v>19771082.949999999</v>
      </c>
      <c r="F40" s="24">
        <f>SUM(D40-E40)</f>
        <v>7761776.1500000022</v>
      </c>
      <c r="G40" s="64">
        <v>2522577.25</v>
      </c>
    </row>
    <row r="41" spans="1:7" x14ac:dyDescent="0.2">
      <c r="A41" s="29" t="s">
        <v>15</v>
      </c>
      <c r="B41" s="29">
        <f t="shared" ref="B41:F41" si="4">SUM(B37:B40)</f>
        <v>637</v>
      </c>
      <c r="C41" s="29">
        <f t="shared" si="4"/>
        <v>79</v>
      </c>
      <c r="D41" s="30">
        <f t="shared" si="4"/>
        <v>34544612.100000001</v>
      </c>
      <c r="E41" s="30">
        <f t="shared" si="4"/>
        <v>24691420.099999998</v>
      </c>
      <c r="F41" s="30">
        <f t="shared" si="4"/>
        <v>9853192.0000000019</v>
      </c>
      <c r="G41" s="30">
        <f>SUM(G37:G40)</f>
        <v>3066345.37</v>
      </c>
    </row>
    <row r="42" spans="1:7" x14ac:dyDescent="0.2">
      <c r="A42" s="31"/>
      <c r="B42" s="31"/>
      <c r="C42" s="31"/>
      <c r="D42" s="31"/>
      <c r="E42" s="31"/>
      <c r="F42" s="31"/>
      <c r="G42" s="31"/>
    </row>
    <row r="43" spans="1:7" ht="13.5" thickBot="1" x14ac:dyDescent="0.25">
      <c r="A43" s="26" t="s">
        <v>23</v>
      </c>
      <c r="B43" s="23"/>
      <c r="C43" s="31"/>
      <c r="D43" s="31"/>
      <c r="E43" s="31"/>
      <c r="F43" s="31"/>
      <c r="G43" s="31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5" thickTop="1" x14ac:dyDescent="0.2">
      <c r="A46" s="25" t="s">
        <v>12</v>
      </c>
      <c r="B46" s="65">
        <v>144</v>
      </c>
      <c r="C46" s="65">
        <v>49</v>
      </c>
      <c r="D46" s="64">
        <v>4839778</v>
      </c>
      <c r="E46" s="64">
        <v>3328306.55</v>
      </c>
      <c r="F46" s="24">
        <f>SUM(D46-E46)</f>
        <v>1511471.4500000002</v>
      </c>
      <c r="G46" s="64">
        <v>392982.58</v>
      </c>
    </row>
    <row r="47" spans="1:7" x14ac:dyDescent="0.2">
      <c r="A47" s="25" t="s">
        <v>13</v>
      </c>
      <c r="B47" s="65">
        <v>33</v>
      </c>
      <c r="C47" s="65">
        <v>12</v>
      </c>
      <c r="D47" s="64">
        <v>850421</v>
      </c>
      <c r="E47" s="64">
        <v>570528.75</v>
      </c>
      <c r="F47" s="24">
        <f>SUM(D47-E47)</f>
        <v>279892.25</v>
      </c>
      <c r="G47" s="64">
        <v>72771.990000000005</v>
      </c>
    </row>
    <row r="48" spans="1:7" x14ac:dyDescent="0.2">
      <c r="A48" s="25" t="s">
        <v>14</v>
      </c>
      <c r="B48" s="65">
        <v>729</v>
      </c>
      <c r="C48" s="65">
        <v>20</v>
      </c>
      <c r="D48" s="64">
        <v>41029142.549999997</v>
      </c>
      <c r="E48" s="64">
        <v>29358823.649999999</v>
      </c>
      <c r="F48" s="24">
        <f>SUM(D48-E48)</f>
        <v>11670318.899999999</v>
      </c>
      <c r="G48" s="64">
        <v>3792853.64</v>
      </c>
    </row>
    <row r="49" spans="1:7" x14ac:dyDescent="0.2">
      <c r="A49" s="29" t="s">
        <v>15</v>
      </c>
      <c r="B49" s="29">
        <f t="shared" ref="B49:G49" si="5">SUM(B46:B48)</f>
        <v>906</v>
      </c>
      <c r="C49" s="29">
        <f t="shared" si="5"/>
        <v>81</v>
      </c>
      <c r="D49" s="30">
        <f t="shared" si="5"/>
        <v>46719341.549999997</v>
      </c>
      <c r="E49" s="30">
        <f t="shared" si="5"/>
        <v>33257658.949999999</v>
      </c>
      <c r="F49" s="30">
        <f t="shared" si="5"/>
        <v>13461682.599999998</v>
      </c>
      <c r="G49" s="30">
        <f t="shared" si="5"/>
        <v>4258608.21</v>
      </c>
    </row>
    <row r="50" spans="1:7" x14ac:dyDescent="0.2">
      <c r="A50" s="31"/>
      <c r="B50" s="31"/>
      <c r="C50" s="31"/>
      <c r="D50" s="31"/>
      <c r="E50" s="31"/>
      <c r="F50" s="31"/>
      <c r="G50" s="31"/>
    </row>
    <row r="51" spans="1:7" ht="13.5" thickBot="1" x14ac:dyDescent="0.25">
      <c r="A51" s="23" t="s">
        <v>24</v>
      </c>
      <c r="B51" s="23"/>
      <c r="C51" s="31"/>
      <c r="D51" s="31"/>
      <c r="E51" s="31"/>
      <c r="F51" s="31"/>
      <c r="G51" s="31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5" thickTop="1" x14ac:dyDescent="0.2">
      <c r="A54" s="25" t="s">
        <v>12</v>
      </c>
      <c r="B54" s="60">
        <v>3</v>
      </c>
      <c r="C54" s="5">
        <v>1</v>
      </c>
      <c r="D54" s="64">
        <v>457083</v>
      </c>
      <c r="E54" s="64">
        <v>326276.90000000002</v>
      </c>
      <c r="F54" s="24">
        <f>SUM(D54-E54)</f>
        <v>130806.09999999998</v>
      </c>
      <c r="G54" s="64">
        <v>34009.589999999997</v>
      </c>
    </row>
    <row r="55" spans="1:7" x14ac:dyDescent="0.2">
      <c r="A55" s="25" t="s">
        <v>13</v>
      </c>
      <c r="B55" s="60">
        <v>3</v>
      </c>
      <c r="C55" s="5">
        <v>1</v>
      </c>
      <c r="D55" s="64">
        <v>81678</v>
      </c>
      <c r="E55" s="64">
        <v>53785.7</v>
      </c>
      <c r="F55" s="24">
        <f>SUM(D55-E55)</f>
        <v>27892.300000000003</v>
      </c>
      <c r="G55" s="64">
        <v>7252</v>
      </c>
    </row>
    <row r="56" spans="1:7" x14ac:dyDescent="0.2">
      <c r="A56" s="25" t="s">
        <v>16</v>
      </c>
      <c r="B56" s="60">
        <v>3</v>
      </c>
      <c r="C56" s="5">
        <v>1</v>
      </c>
      <c r="D56" s="64">
        <v>44263</v>
      </c>
      <c r="E56" s="64">
        <v>23354.7</v>
      </c>
      <c r="F56" s="24">
        <f>SUM(D56-E56)</f>
        <v>20908.3</v>
      </c>
      <c r="G56" s="64">
        <v>5436.16</v>
      </c>
    </row>
    <row r="57" spans="1:7" x14ac:dyDescent="0.2">
      <c r="A57" s="29" t="s">
        <v>15</v>
      </c>
      <c r="B57" s="29">
        <f>SUM(B54:B56)</f>
        <v>9</v>
      </c>
      <c r="C57" s="29">
        <f>SUM(C54:C56)</f>
        <v>3</v>
      </c>
      <c r="D57" s="30">
        <f>SUM(D54:D56)</f>
        <v>583024</v>
      </c>
      <c r="E57" s="30">
        <f t="shared" ref="E57:F57" si="6">SUM(E54:E56)</f>
        <v>403417.30000000005</v>
      </c>
      <c r="F57" s="30">
        <f t="shared" si="6"/>
        <v>179606.69999999995</v>
      </c>
      <c r="G57" s="30">
        <f>SUM(G54:G56)</f>
        <v>46697.75</v>
      </c>
    </row>
    <row r="58" spans="1:7" x14ac:dyDescent="0.2">
      <c r="A58" s="31"/>
      <c r="B58" s="31"/>
      <c r="C58" s="31"/>
      <c r="D58" s="31"/>
      <c r="E58" s="31"/>
      <c r="F58" s="31"/>
      <c r="G58" s="31"/>
    </row>
    <row r="59" spans="1:7" ht="13.5" thickBot="1" x14ac:dyDescent="0.25">
      <c r="A59" s="23" t="s">
        <v>25</v>
      </c>
      <c r="B59" s="23"/>
      <c r="C59" s="31"/>
      <c r="D59" s="31"/>
      <c r="E59" s="31"/>
      <c r="F59" s="31"/>
      <c r="G59" s="31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5" thickTop="1" x14ac:dyDescent="0.2">
      <c r="A62" s="25" t="s">
        <v>12</v>
      </c>
      <c r="B62" s="25">
        <v>10</v>
      </c>
      <c r="C62" s="25">
        <v>3</v>
      </c>
      <c r="D62" s="24">
        <v>76712</v>
      </c>
      <c r="E62" s="24">
        <v>57037</v>
      </c>
      <c r="F62" s="24">
        <f>SUM(D62-E62)</f>
        <v>19675</v>
      </c>
      <c r="G62" s="24">
        <v>5115.5</v>
      </c>
    </row>
    <row r="63" spans="1:7" x14ac:dyDescent="0.2">
      <c r="A63" s="25" t="s">
        <v>14</v>
      </c>
      <c r="B63" s="25">
        <v>158</v>
      </c>
      <c r="C63" s="25">
        <v>5</v>
      </c>
      <c r="D63" s="24">
        <v>9798077.5999999996</v>
      </c>
      <c r="E63" s="24">
        <v>7103774.0999999996</v>
      </c>
      <c r="F63" s="24">
        <f>SUM(D63-E63)</f>
        <v>2694303.5</v>
      </c>
      <c r="G63" s="24">
        <v>875648.64</v>
      </c>
    </row>
    <row r="64" spans="1:7" x14ac:dyDescent="0.2">
      <c r="A64" s="29" t="s">
        <v>15</v>
      </c>
      <c r="B64" s="29">
        <f t="shared" ref="B64:G64" si="7">SUM(B62:B63)</f>
        <v>168</v>
      </c>
      <c r="C64" s="29">
        <f t="shared" si="7"/>
        <v>8</v>
      </c>
      <c r="D64" s="30">
        <f t="shared" si="7"/>
        <v>9874789.5999999996</v>
      </c>
      <c r="E64" s="30">
        <f t="shared" si="7"/>
        <v>7160811.0999999996</v>
      </c>
      <c r="F64" s="30">
        <f t="shared" si="7"/>
        <v>2713978.5</v>
      </c>
      <c r="G64" s="30">
        <f t="shared" si="7"/>
        <v>880764.14</v>
      </c>
    </row>
    <row r="65" spans="1:7" x14ac:dyDescent="0.2">
      <c r="A65" s="31"/>
      <c r="B65" s="31"/>
      <c r="C65" s="31"/>
      <c r="D65" s="31"/>
      <c r="E65" s="31"/>
      <c r="F65" s="31"/>
      <c r="G65" s="31"/>
    </row>
    <row r="66" spans="1:7" ht="13.5" thickBot="1" x14ac:dyDescent="0.25">
      <c r="A66" s="23" t="s">
        <v>26</v>
      </c>
      <c r="B66" s="23"/>
      <c r="C66" s="31"/>
      <c r="D66" s="31"/>
      <c r="E66" s="31"/>
      <c r="F66" s="31"/>
      <c r="G66" s="31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5" thickTop="1" x14ac:dyDescent="0.2">
      <c r="A69" s="25" t="s">
        <v>12</v>
      </c>
      <c r="B69" s="25">
        <v>6</v>
      </c>
      <c r="C69" s="25">
        <v>2</v>
      </c>
      <c r="D69" s="24">
        <v>289508</v>
      </c>
      <c r="E69" s="24">
        <v>195938.7</v>
      </c>
      <c r="F69" s="24">
        <f>SUM(D69-E69)</f>
        <v>93569.299999999988</v>
      </c>
      <c r="G69" s="24">
        <v>24328.02</v>
      </c>
    </row>
    <row r="70" spans="1:7" x14ac:dyDescent="0.2">
      <c r="A70" s="25" t="s">
        <v>13</v>
      </c>
      <c r="B70" s="25">
        <v>3</v>
      </c>
      <c r="C70" s="25">
        <v>1</v>
      </c>
      <c r="D70" s="24">
        <v>21565</v>
      </c>
      <c r="E70" s="24">
        <v>15880.3</v>
      </c>
      <c r="F70" s="24">
        <f>SUM(D70-E70)</f>
        <v>5684.7000000000007</v>
      </c>
      <c r="G70" s="24">
        <v>1478.02</v>
      </c>
    </row>
    <row r="71" spans="1:7" x14ac:dyDescent="0.2">
      <c r="A71" s="25" t="s">
        <v>14</v>
      </c>
      <c r="B71" s="25">
        <v>17</v>
      </c>
      <c r="C71" s="25">
        <v>1</v>
      </c>
      <c r="D71" s="24">
        <v>1525700</v>
      </c>
      <c r="E71" s="24">
        <v>1121075.3500000001</v>
      </c>
      <c r="F71" s="24">
        <f>SUM(D71-E71)</f>
        <v>404624.64999999991</v>
      </c>
      <c r="G71" s="24">
        <v>131503.01</v>
      </c>
    </row>
    <row r="72" spans="1:7" x14ac:dyDescent="0.2">
      <c r="A72" s="29" t="s">
        <v>15</v>
      </c>
      <c r="B72" s="29">
        <f t="shared" ref="B72:G72" si="8">SUM(B69:B71)</f>
        <v>26</v>
      </c>
      <c r="C72" s="29">
        <f t="shared" si="8"/>
        <v>4</v>
      </c>
      <c r="D72" s="30">
        <f t="shared" si="8"/>
        <v>1836773</v>
      </c>
      <c r="E72" s="30">
        <f t="shared" si="8"/>
        <v>1332894.3500000001</v>
      </c>
      <c r="F72" s="30">
        <f t="shared" si="8"/>
        <v>503878.64999999991</v>
      </c>
      <c r="G72" s="30">
        <f t="shared" si="8"/>
        <v>157309.05000000002</v>
      </c>
    </row>
    <row r="73" spans="1:7" x14ac:dyDescent="0.2">
      <c r="A73" s="31"/>
      <c r="B73" s="31"/>
      <c r="C73" s="31"/>
      <c r="D73" s="31"/>
      <c r="E73" s="31"/>
      <c r="F73" s="31"/>
      <c r="G73" s="31"/>
    </row>
    <row r="74" spans="1:7" ht="13.5" thickBot="1" x14ac:dyDescent="0.25">
      <c r="A74" s="23" t="s">
        <v>27</v>
      </c>
      <c r="B74" s="23"/>
      <c r="C74" s="31"/>
      <c r="D74" s="31"/>
      <c r="E74" s="31"/>
      <c r="F74" s="31"/>
      <c r="G74" s="31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5" thickTop="1" x14ac:dyDescent="0.2">
      <c r="A77" s="25" t="s">
        <v>12</v>
      </c>
      <c r="B77" s="25">
        <v>41</v>
      </c>
      <c r="C77" s="25">
        <v>15</v>
      </c>
      <c r="D77" s="24">
        <v>1745904</v>
      </c>
      <c r="E77" s="24">
        <v>1225607.75</v>
      </c>
      <c r="F77" s="24">
        <f>SUM(D77-E77)</f>
        <v>520296.25</v>
      </c>
      <c r="G77" s="24">
        <v>135277.03</v>
      </c>
    </row>
    <row r="78" spans="1:7" x14ac:dyDescent="0.2">
      <c r="A78" s="25" t="s">
        <v>13</v>
      </c>
      <c r="B78" s="25">
        <v>21</v>
      </c>
      <c r="C78" s="25">
        <v>7</v>
      </c>
      <c r="D78" s="24">
        <v>650674</v>
      </c>
      <c r="E78" s="24">
        <v>447615.1</v>
      </c>
      <c r="F78" s="24">
        <f>SUM(D78-E78)</f>
        <v>203058.90000000002</v>
      </c>
      <c r="G78" s="24">
        <v>52795.31</v>
      </c>
    </row>
    <row r="79" spans="1:7" x14ac:dyDescent="0.2">
      <c r="A79" s="25" t="s">
        <v>14</v>
      </c>
      <c r="B79" s="25">
        <v>140</v>
      </c>
      <c r="C79" s="25">
        <v>4</v>
      </c>
      <c r="D79" s="24">
        <v>15220228.6</v>
      </c>
      <c r="E79" s="24">
        <v>11067191.6</v>
      </c>
      <c r="F79" s="24">
        <f>SUM(D79-E79)</f>
        <v>4153037</v>
      </c>
      <c r="G79" s="24">
        <v>1349737.03</v>
      </c>
    </row>
    <row r="80" spans="1:7" x14ac:dyDescent="0.2">
      <c r="A80" s="29" t="s">
        <v>15</v>
      </c>
      <c r="B80" s="29">
        <f t="shared" ref="B80:G80" si="9">SUM(B77:B79)</f>
        <v>202</v>
      </c>
      <c r="C80" s="29">
        <f t="shared" si="9"/>
        <v>26</v>
      </c>
      <c r="D80" s="30">
        <f t="shared" si="9"/>
        <v>17616806.600000001</v>
      </c>
      <c r="E80" s="30">
        <f t="shared" si="9"/>
        <v>12740414.449999999</v>
      </c>
      <c r="F80" s="30">
        <f t="shared" si="9"/>
        <v>4876392.1500000004</v>
      </c>
      <c r="G80" s="30">
        <f t="shared" si="9"/>
        <v>1537809.37</v>
      </c>
    </row>
    <row r="81" spans="1:7" x14ac:dyDescent="0.2">
      <c r="A81" s="31"/>
      <c r="B81" s="31"/>
      <c r="C81" s="31"/>
      <c r="D81" s="31"/>
      <c r="E81" s="31"/>
      <c r="F81" s="31"/>
      <c r="G81" s="31"/>
    </row>
    <row r="82" spans="1:7" ht="13.5" thickBot="1" x14ac:dyDescent="0.25">
      <c r="A82" s="23" t="s">
        <v>28</v>
      </c>
      <c r="B82" s="23"/>
      <c r="C82" s="31"/>
      <c r="D82" s="31"/>
      <c r="E82" s="31"/>
      <c r="F82" s="31"/>
      <c r="G82" s="31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5" thickTop="1" x14ac:dyDescent="0.2">
      <c r="A85" s="25" t="s">
        <v>12</v>
      </c>
      <c r="B85" s="25">
        <v>570</v>
      </c>
      <c r="C85" s="25">
        <v>193</v>
      </c>
      <c r="D85" s="24">
        <v>26544985.25</v>
      </c>
      <c r="E85" s="24">
        <v>18347154.300000001</v>
      </c>
      <c r="F85" s="24">
        <f>SUM(D85-E85)</f>
        <v>8197830.9499999993</v>
      </c>
      <c r="G85" s="24">
        <v>2131436.0499999998</v>
      </c>
    </row>
    <row r="86" spans="1:7" x14ac:dyDescent="0.2">
      <c r="A86" s="25" t="s">
        <v>13</v>
      </c>
      <c r="B86" s="25">
        <v>319</v>
      </c>
      <c r="C86" s="25">
        <v>111</v>
      </c>
      <c r="D86" s="24">
        <v>12012766.9</v>
      </c>
      <c r="E86" s="24">
        <v>8299522.5999999996</v>
      </c>
      <c r="F86" s="24">
        <f>SUM(D86-E86)</f>
        <v>3713244.3000000007</v>
      </c>
      <c r="G86" s="24">
        <v>965443.52</v>
      </c>
    </row>
    <row r="87" spans="1:7" x14ac:dyDescent="0.2">
      <c r="A87" s="25" t="s">
        <v>16</v>
      </c>
      <c r="B87" s="25"/>
      <c r="C87" s="25"/>
      <c r="D87" s="24"/>
      <c r="E87" s="24"/>
      <c r="F87" s="24">
        <f>SUM(D87-E87)</f>
        <v>0</v>
      </c>
      <c r="G87" s="24"/>
    </row>
    <row r="88" spans="1:7" x14ac:dyDescent="0.2">
      <c r="A88" s="25" t="s">
        <v>17</v>
      </c>
      <c r="B88" s="25">
        <v>506</v>
      </c>
      <c r="C88" s="25">
        <v>5</v>
      </c>
      <c r="D88" s="24">
        <v>30212906</v>
      </c>
      <c r="E88" s="24">
        <v>22125255.050000001</v>
      </c>
      <c r="F88" s="24">
        <f>SUM(D88-E88)</f>
        <v>8087650.9499999993</v>
      </c>
      <c r="G88" s="24">
        <v>1455777.17</v>
      </c>
    </row>
    <row r="89" spans="1:7" x14ac:dyDescent="0.2">
      <c r="A89" s="25" t="s">
        <v>14</v>
      </c>
      <c r="B89" s="25">
        <v>226</v>
      </c>
      <c r="C89" s="25">
        <v>5</v>
      </c>
      <c r="D89" s="24">
        <v>20864856.449999999</v>
      </c>
      <c r="E89" s="24">
        <v>15058540.1</v>
      </c>
      <c r="F89" s="24">
        <f>SUM(D89-E89)</f>
        <v>5806316.3499999996</v>
      </c>
      <c r="G89" s="24">
        <v>1887052.81</v>
      </c>
    </row>
    <row r="90" spans="1:7" x14ac:dyDescent="0.2">
      <c r="A90" s="29" t="s">
        <v>15</v>
      </c>
      <c r="B90" s="29">
        <f t="shared" ref="B90:G90" si="10">SUM(B85:B89)</f>
        <v>1621</v>
      </c>
      <c r="C90" s="29">
        <f t="shared" si="10"/>
        <v>314</v>
      </c>
      <c r="D90" s="30">
        <f t="shared" si="10"/>
        <v>89635514.600000009</v>
      </c>
      <c r="E90" s="30">
        <f t="shared" si="10"/>
        <v>63830472.050000004</v>
      </c>
      <c r="F90" s="30">
        <f t="shared" si="10"/>
        <v>25805042.549999997</v>
      </c>
      <c r="G90" s="30">
        <f t="shared" si="10"/>
        <v>6439709.5500000007</v>
      </c>
    </row>
    <row r="91" spans="1:7" x14ac:dyDescent="0.2">
      <c r="A91" s="31"/>
      <c r="B91" s="31"/>
      <c r="C91" s="31"/>
      <c r="D91" s="31"/>
      <c r="E91" s="31"/>
      <c r="F91" s="31"/>
      <c r="G91" s="31"/>
    </row>
    <row r="92" spans="1:7" ht="13.5" thickBot="1" x14ac:dyDescent="0.25">
      <c r="A92" s="23" t="s">
        <v>29</v>
      </c>
      <c r="B92" s="23"/>
      <c r="C92" s="31"/>
      <c r="D92" s="31"/>
      <c r="E92" s="31"/>
      <c r="F92" s="31"/>
      <c r="G92" s="31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33" t="s">
        <v>7</v>
      </c>
      <c r="E93" s="33" t="s">
        <v>7</v>
      </c>
      <c r="F93" s="33" t="s">
        <v>5</v>
      </c>
      <c r="G93" s="34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36" t="s">
        <v>8</v>
      </c>
      <c r="E94" s="36" t="s">
        <v>9</v>
      </c>
      <c r="F94" s="36" t="s">
        <v>6</v>
      </c>
      <c r="G94" s="37" t="s">
        <v>11</v>
      </c>
    </row>
    <row r="95" spans="1:7" ht="13.5" thickTop="1" x14ac:dyDescent="0.2">
      <c r="A95" s="25" t="s">
        <v>12</v>
      </c>
      <c r="B95" s="25">
        <v>23</v>
      </c>
      <c r="C95" s="25">
        <v>8</v>
      </c>
      <c r="D95" s="24">
        <v>630379.85</v>
      </c>
      <c r="E95" s="24">
        <v>424373.5</v>
      </c>
      <c r="F95" s="24">
        <f>SUM(D95-E95)</f>
        <v>206006.34999999998</v>
      </c>
      <c r="G95" s="24">
        <v>53561.65</v>
      </c>
    </row>
    <row r="96" spans="1:7" x14ac:dyDescent="0.2">
      <c r="A96" s="25" t="s">
        <v>13</v>
      </c>
      <c r="B96" s="25">
        <v>6</v>
      </c>
      <c r="C96" s="25">
        <v>2</v>
      </c>
      <c r="D96" s="24">
        <v>200900</v>
      </c>
      <c r="E96" s="24">
        <v>140048.1</v>
      </c>
      <c r="F96" s="24">
        <f>SUM(D96-E96)</f>
        <v>60851.899999999994</v>
      </c>
      <c r="G96" s="24">
        <v>15821.49</v>
      </c>
    </row>
    <row r="97" spans="1:7" x14ac:dyDescent="0.2">
      <c r="A97" s="25" t="s">
        <v>14</v>
      </c>
      <c r="B97" s="25">
        <v>121</v>
      </c>
      <c r="C97" s="25">
        <v>3</v>
      </c>
      <c r="D97" s="24">
        <v>6673817</v>
      </c>
      <c r="E97" s="24">
        <v>4867982.0999999996</v>
      </c>
      <c r="F97" s="24">
        <f>SUM(D97-E97)</f>
        <v>1805834.9000000004</v>
      </c>
      <c r="G97" s="24">
        <v>586896.34</v>
      </c>
    </row>
    <row r="98" spans="1:7" x14ac:dyDescent="0.2">
      <c r="A98" s="29" t="s">
        <v>15</v>
      </c>
      <c r="B98" s="29">
        <f t="shared" ref="B98:G98" si="11">SUM(B95:B97)</f>
        <v>150</v>
      </c>
      <c r="C98" s="29">
        <f t="shared" si="11"/>
        <v>13</v>
      </c>
      <c r="D98" s="30">
        <f t="shared" si="11"/>
        <v>7505096.8499999996</v>
      </c>
      <c r="E98" s="30">
        <f t="shared" si="11"/>
        <v>5432403.6999999993</v>
      </c>
      <c r="F98" s="30">
        <f t="shared" si="11"/>
        <v>2072693.1500000004</v>
      </c>
      <c r="G98" s="30">
        <f t="shared" si="11"/>
        <v>656279.48</v>
      </c>
    </row>
    <row r="99" spans="1:7" x14ac:dyDescent="0.2">
      <c r="A99" s="31"/>
      <c r="B99" s="31"/>
      <c r="C99" s="31"/>
      <c r="D99" s="31"/>
      <c r="E99" s="31"/>
      <c r="F99" s="31"/>
      <c r="G99" s="31"/>
    </row>
    <row r="100" spans="1:7" ht="13.5" thickBot="1" x14ac:dyDescent="0.25">
      <c r="A100" s="23" t="s">
        <v>30</v>
      </c>
      <c r="B100" s="23"/>
      <c r="C100" s="31"/>
      <c r="D100" s="31"/>
      <c r="E100" s="31"/>
      <c r="F100" s="31"/>
      <c r="G100" s="31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33" t="s">
        <v>7</v>
      </c>
      <c r="E101" s="33" t="s">
        <v>7</v>
      </c>
      <c r="F101" s="33" t="s">
        <v>5</v>
      </c>
      <c r="G101" s="34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36" t="s">
        <v>8</v>
      </c>
      <c r="E102" s="36" t="s">
        <v>9</v>
      </c>
      <c r="F102" s="36" t="s">
        <v>6</v>
      </c>
      <c r="G102" s="37" t="s">
        <v>11</v>
      </c>
    </row>
    <row r="103" spans="1:7" ht="13.5" thickTop="1" x14ac:dyDescent="0.2">
      <c r="A103" s="25" t="s">
        <v>12</v>
      </c>
      <c r="B103" s="25">
        <v>116</v>
      </c>
      <c r="C103" s="25">
        <v>40</v>
      </c>
      <c r="D103" s="24">
        <v>3516088</v>
      </c>
      <c r="E103" s="24">
        <v>2455193.1</v>
      </c>
      <c r="F103" s="24">
        <f>SUM(D103-E103)</f>
        <v>1060894.8999999999</v>
      </c>
      <c r="G103" s="24">
        <v>275832.67</v>
      </c>
    </row>
    <row r="104" spans="1:7" x14ac:dyDescent="0.2">
      <c r="A104" s="25" t="s">
        <v>13</v>
      </c>
      <c r="B104" s="25">
        <v>32</v>
      </c>
      <c r="C104" s="25">
        <v>11</v>
      </c>
      <c r="D104" s="24">
        <v>507459</v>
      </c>
      <c r="E104" s="24">
        <v>373119.35</v>
      </c>
      <c r="F104" s="24">
        <f>SUM(D104-E104)</f>
        <v>134339.65000000002</v>
      </c>
      <c r="G104" s="24">
        <v>34928.31</v>
      </c>
    </row>
    <row r="105" spans="1:7" x14ac:dyDescent="0.2">
      <c r="A105" s="25" t="s">
        <v>16</v>
      </c>
      <c r="B105" s="25">
        <v>5</v>
      </c>
      <c r="C105" s="25">
        <v>1</v>
      </c>
      <c r="D105" s="24">
        <v>137292</v>
      </c>
      <c r="E105" s="24">
        <v>90600.95</v>
      </c>
      <c r="F105" s="24">
        <f>SUM(D105-E105)</f>
        <v>46691.05</v>
      </c>
      <c r="G105" s="24">
        <v>12139.67</v>
      </c>
    </row>
    <row r="106" spans="1:7" x14ac:dyDescent="0.2">
      <c r="A106" s="25" t="s">
        <v>17</v>
      </c>
      <c r="B106" s="25">
        <v>49</v>
      </c>
      <c r="C106" s="25">
        <v>1</v>
      </c>
      <c r="D106" s="24">
        <v>1571648</v>
      </c>
      <c r="E106" s="24">
        <v>1157005.7</v>
      </c>
      <c r="F106" s="24">
        <f>SUM(D106-E106)</f>
        <v>414642.30000000005</v>
      </c>
      <c r="G106" s="24">
        <v>74635.61</v>
      </c>
    </row>
    <row r="107" spans="1:7" x14ac:dyDescent="0.2">
      <c r="A107" s="25" t="s">
        <v>14</v>
      </c>
      <c r="B107" s="25">
        <v>501</v>
      </c>
      <c r="C107" s="25">
        <v>12</v>
      </c>
      <c r="D107" s="24">
        <v>36796726.299999997</v>
      </c>
      <c r="E107" s="24">
        <v>26894953.699999999</v>
      </c>
      <c r="F107" s="24">
        <f>SUM(D107-E107)</f>
        <v>9901772.5999999978</v>
      </c>
      <c r="G107" s="24">
        <v>3218076.1</v>
      </c>
    </row>
    <row r="108" spans="1:7" x14ac:dyDescent="0.2">
      <c r="A108" s="29" t="s">
        <v>15</v>
      </c>
      <c r="B108" s="29">
        <f>SUM(B103:B107)</f>
        <v>703</v>
      </c>
      <c r="C108" s="29">
        <f t="shared" ref="C108:G108" si="12">SUM(C103:C107)</f>
        <v>65</v>
      </c>
      <c r="D108" s="30">
        <f t="shared" si="12"/>
        <v>42529213.299999997</v>
      </c>
      <c r="E108" s="30">
        <f t="shared" si="12"/>
        <v>30970872.800000001</v>
      </c>
      <c r="F108" s="30">
        <f t="shared" si="12"/>
        <v>11558340.499999998</v>
      </c>
      <c r="G108" s="30">
        <f t="shared" si="12"/>
        <v>3615612.36</v>
      </c>
    </row>
    <row r="109" spans="1:7" x14ac:dyDescent="0.2">
      <c r="A109" s="31"/>
      <c r="B109" s="31"/>
      <c r="C109" s="31"/>
      <c r="D109" s="31"/>
      <c r="E109" s="31"/>
      <c r="F109" s="31"/>
      <c r="G109" s="31"/>
    </row>
    <row r="110" spans="1:7" ht="13.5" thickBot="1" x14ac:dyDescent="0.25">
      <c r="A110" s="23" t="s">
        <v>31</v>
      </c>
      <c r="B110" s="23"/>
      <c r="C110" s="31"/>
      <c r="D110" s="31"/>
      <c r="E110" s="31"/>
      <c r="F110" s="31"/>
      <c r="G110" s="31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33" t="s">
        <v>7</v>
      </c>
      <c r="E111" s="33" t="s">
        <v>7</v>
      </c>
      <c r="F111" s="33" t="s">
        <v>5</v>
      </c>
      <c r="G111" s="34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36" t="s">
        <v>8</v>
      </c>
      <c r="E112" s="36" t="s">
        <v>9</v>
      </c>
      <c r="F112" s="36" t="s">
        <v>6</v>
      </c>
      <c r="G112" s="37" t="s">
        <v>11</v>
      </c>
    </row>
    <row r="113" spans="1:7" ht="13.5" thickTop="1" x14ac:dyDescent="0.2">
      <c r="A113" s="25" t="s">
        <v>12</v>
      </c>
      <c r="B113" s="25">
        <v>10</v>
      </c>
      <c r="C113" s="25">
        <v>4</v>
      </c>
      <c r="D113" s="24">
        <v>198672</v>
      </c>
      <c r="E113" s="24">
        <v>141120.35</v>
      </c>
      <c r="F113" s="24">
        <f>SUM(D113-E113)</f>
        <v>57551.649999999994</v>
      </c>
      <c r="G113" s="24">
        <v>14963.43</v>
      </c>
    </row>
    <row r="114" spans="1:7" x14ac:dyDescent="0.2">
      <c r="A114" s="25" t="s">
        <v>14</v>
      </c>
      <c r="B114" s="25">
        <v>213</v>
      </c>
      <c r="C114" s="25">
        <v>7</v>
      </c>
      <c r="D114" s="24">
        <v>10038572</v>
      </c>
      <c r="E114" s="24">
        <v>7171030.4500000002</v>
      </c>
      <c r="F114" s="24">
        <f>SUM(D114-E114)</f>
        <v>2867541.55</v>
      </c>
      <c r="G114" s="24">
        <v>931951</v>
      </c>
    </row>
    <row r="115" spans="1:7" x14ac:dyDescent="0.2">
      <c r="A115" s="29" t="s">
        <v>15</v>
      </c>
      <c r="B115" s="29">
        <f t="shared" ref="B115:G115" si="13">SUM(B113:B114)</f>
        <v>223</v>
      </c>
      <c r="C115" s="29">
        <f t="shared" si="13"/>
        <v>11</v>
      </c>
      <c r="D115" s="30">
        <f t="shared" si="13"/>
        <v>10237244</v>
      </c>
      <c r="E115" s="30">
        <f t="shared" si="13"/>
        <v>7312150.7999999998</v>
      </c>
      <c r="F115" s="30">
        <f t="shared" si="13"/>
        <v>2925093.1999999997</v>
      </c>
      <c r="G115" s="30">
        <f t="shared" si="13"/>
        <v>946914.43</v>
      </c>
    </row>
    <row r="116" spans="1:7" x14ac:dyDescent="0.2">
      <c r="A116" s="25"/>
      <c r="B116" s="25"/>
      <c r="C116" s="25"/>
      <c r="D116" s="24"/>
      <c r="E116" s="24"/>
      <c r="F116" s="24"/>
      <c r="G116" s="24"/>
    </row>
    <row r="117" spans="1:7" x14ac:dyDescent="0.2">
      <c r="A117" s="25"/>
      <c r="B117" s="25"/>
      <c r="C117" s="25"/>
      <c r="D117" s="24"/>
      <c r="E117" s="24"/>
      <c r="F117" s="24"/>
      <c r="G117" s="24"/>
    </row>
    <row r="118" spans="1:7" ht="13.5" thickBot="1" x14ac:dyDescent="0.25">
      <c r="A118" s="23" t="s">
        <v>32</v>
      </c>
      <c r="B118" s="23"/>
      <c r="C118" s="31"/>
      <c r="D118" s="31"/>
      <c r="E118" s="31"/>
      <c r="F118" s="31"/>
      <c r="G118" s="31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33" t="s">
        <v>7</v>
      </c>
      <c r="E119" s="33" t="s">
        <v>7</v>
      </c>
      <c r="F119" s="33" t="s">
        <v>5</v>
      </c>
      <c r="G119" s="34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36" t="s">
        <v>8</v>
      </c>
      <c r="E120" s="36" t="s">
        <v>9</v>
      </c>
      <c r="F120" s="36" t="s">
        <v>6</v>
      </c>
      <c r="G120" s="37" t="s">
        <v>11</v>
      </c>
    </row>
    <row r="121" spans="1:7" ht="13.5" thickTop="1" x14ac:dyDescent="0.2">
      <c r="A121" s="25" t="s">
        <v>12</v>
      </c>
      <c r="B121" s="25">
        <v>472</v>
      </c>
      <c r="C121" s="25">
        <v>164</v>
      </c>
      <c r="D121" s="24">
        <v>12966929.15</v>
      </c>
      <c r="E121" s="24">
        <v>8895859.3000000007</v>
      </c>
      <c r="F121" s="24">
        <f>SUM(D121-E121)</f>
        <v>4071069.8499999996</v>
      </c>
      <c r="G121" s="24">
        <v>1058478.1599999999</v>
      </c>
    </row>
    <row r="122" spans="1:7" x14ac:dyDescent="0.2">
      <c r="A122" s="25" t="s">
        <v>13</v>
      </c>
      <c r="B122" s="25">
        <v>146</v>
      </c>
      <c r="C122" s="25">
        <v>53</v>
      </c>
      <c r="D122" s="24">
        <v>3379794</v>
      </c>
      <c r="E122" s="24">
        <v>2352360.5</v>
      </c>
      <c r="F122" s="24">
        <f>SUM(D122-E122)</f>
        <v>1027433.5</v>
      </c>
      <c r="G122" s="24">
        <v>267132.71000000002</v>
      </c>
    </row>
    <row r="123" spans="1:7" x14ac:dyDescent="0.2">
      <c r="A123" s="25" t="s">
        <v>14</v>
      </c>
      <c r="B123" s="25">
        <v>159</v>
      </c>
      <c r="C123" s="25">
        <v>6</v>
      </c>
      <c r="D123" s="24">
        <v>9900182.8000000007</v>
      </c>
      <c r="E123" s="24">
        <v>7317913.6500000004</v>
      </c>
      <c r="F123" s="24">
        <f>SUM(D123-E123)</f>
        <v>2582269.1500000004</v>
      </c>
      <c r="G123" s="24">
        <v>839237.47</v>
      </c>
    </row>
    <row r="124" spans="1:7" x14ac:dyDescent="0.2">
      <c r="A124" s="29" t="s">
        <v>15</v>
      </c>
      <c r="B124" s="29">
        <f t="shared" ref="B124:G124" si="14">SUM(B121:B123)</f>
        <v>777</v>
      </c>
      <c r="C124" s="29">
        <f t="shared" si="14"/>
        <v>223</v>
      </c>
      <c r="D124" s="30">
        <f t="shared" si="14"/>
        <v>26246905.950000003</v>
      </c>
      <c r="E124" s="30">
        <f t="shared" si="14"/>
        <v>18566133.450000003</v>
      </c>
      <c r="F124" s="30">
        <f t="shared" si="14"/>
        <v>7680772.5</v>
      </c>
      <c r="G124" s="30">
        <f t="shared" si="14"/>
        <v>2164848.34</v>
      </c>
    </row>
    <row r="125" spans="1:7" x14ac:dyDescent="0.2">
      <c r="A125" s="31"/>
      <c r="B125" s="31"/>
      <c r="C125" s="31"/>
      <c r="D125" s="31"/>
      <c r="E125" s="31"/>
      <c r="F125" s="31"/>
      <c r="G125" s="31"/>
    </row>
    <row r="126" spans="1:7" ht="13.5" thickBot="1" x14ac:dyDescent="0.25">
      <c r="A126" s="23" t="s">
        <v>33</v>
      </c>
      <c r="B126" s="23"/>
      <c r="C126" s="31"/>
      <c r="D126" s="31"/>
      <c r="E126" s="31"/>
      <c r="F126" s="31"/>
      <c r="G126" s="31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33" t="s">
        <v>7</v>
      </c>
      <c r="E127" s="33" t="s">
        <v>7</v>
      </c>
      <c r="F127" s="33" t="s">
        <v>5</v>
      </c>
      <c r="G127" s="34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36" t="s">
        <v>8</v>
      </c>
      <c r="E128" s="36" t="s">
        <v>9</v>
      </c>
      <c r="F128" s="36" t="s">
        <v>6</v>
      </c>
      <c r="G128" s="37" t="s">
        <v>11</v>
      </c>
    </row>
    <row r="129" spans="1:7" ht="13.5" thickTop="1" x14ac:dyDescent="0.2">
      <c r="A129" s="25" t="s">
        <v>12</v>
      </c>
      <c r="B129" s="25">
        <v>36</v>
      </c>
      <c r="C129" s="25">
        <v>12</v>
      </c>
      <c r="D129" s="24">
        <v>2114471</v>
      </c>
      <c r="E129" s="24">
        <v>1513951.35</v>
      </c>
      <c r="F129" s="24">
        <f>SUM(D129-E129)</f>
        <v>600519.64999999991</v>
      </c>
      <c r="G129" s="24">
        <v>156135.10999999999</v>
      </c>
    </row>
    <row r="130" spans="1:7" x14ac:dyDescent="0.2">
      <c r="A130" s="25" t="s">
        <v>13</v>
      </c>
      <c r="B130" s="25">
        <v>25</v>
      </c>
      <c r="C130" s="25">
        <v>9</v>
      </c>
      <c r="D130" s="24">
        <v>1013945</v>
      </c>
      <c r="E130" s="24">
        <v>722695.8</v>
      </c>
      <c r="F130" s="24">
        <f>SUM(D130-E130)</f>
        <v>291249.19999999995</v>
      </c>
      <c r="G130" s="24">
        <v>75724.789999999994</v>
      </c>
    </row>
    <row r="131" spans="1:7" x14ac:dyDescent="0.2">
      <c r="A131" s="25" t="s">
        <v>14</v>
      </c>
      <c r="B131" s="25">
        <v>45</v>
      </c>
      <c r="C131" s="25">
        <v>1</v>
      </c>
      <c r="D131" s="24">
        <v>5017364.6500000004</v>
      </c>
      <c r="E131" s="24">
        <v>3638016.65</v>
      </c>
      <c r="F131" s="24">
        <f>SUM(D131-E131)</f>
        <v>1379348.0000000005</v>
      </c>
      <c r="G131" s="24">
        <v>448288.1</v>
      </c>
    </row>
    <row r="132" spans="1:7" x14ac:dyDescent="0.2">
      <c r="A132" s="29" t="s">
        <v>15</v>
      </c>
      <c r="B132" s="29">
        <f t="shared" ref="B132:G132" si="15">SUM(B129:B131)</f>
        <v>106</v>
      </c>
      <c r="C132" s="29">
        <f t="shared" si="15"/>
        <v>22</v>
      </c>
      <c r="D132" s="30">
        <f t="shared" si="15"/>
        <v>8145780.6500000004</v>
      </c>
      <c r="E132" s="30">
        <f t="shared" si="15"/>
        <v>5874663.8000000007</v>
      </c>
      <c r="F132" s="30">
        <f t="shared" si="15"/>
        <v>2271116.8500000006</v>
      </c>
      <c r="G132" s="30">
        <f t="shared" si="15"/>
        <v>680148</v>
      </c>
    </row>
    <row r="133" spans="1:7" x14ac:dyDescent="0.2">
      <c r="A133" s="31"/>
      <c r="B133" s="31"/>
      <c r="C133" s="31"/>
      <c r="D133" s="31"/>
      <c r="E133" s="31"/>
      <c r="F133" s="31"/>
      <c r="G133" s="31"/>
    </row>
    <row r="134" spans="1:7" ht="13.5" thickBot="1" x14ac:dyDescent="0.25">
      <c r="A134" s="23" t="s">
        <v>34</v>
      </c>
      <c r="B134" s="23"/>
      <c r="C134" s="31"/>
      <c r="D134" s="31"/>
      <c r="E134" s="31"/>
      <c r="F134" s="31"/>
      <c r="G134" s="31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33" t="s">
        <v>7</v>
      </c>
      <c r="E135" s="33" t="s">
        <v>7</v>
      </c>
      <c r="F135" s="33" t="s">
        <v>5</v>
      </c>
      <c r="G135" s="34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36" t="s">
        <v>8</v>
      </c>
      <c r="E136" s="36" t="s">
        <v>9</v>
      </c>
      <c r="F136" s="36" t="s">
        <v>6</v>
      </c>
      <c r="G136" s="37" t="s">
        <v>11</v>
      </c>
    </row>
    <row r="137" spans="1:7" ht="13.5" thickTop="1" x14ac:dyDescent="0.2">
      <c r="A137" s="25" t="s">
        <v>12</v>
      </c>
      <c r="B137" s="25">
        <v>36</v>
      </c>
      <c r="C137" s="25">
        <v>12</v>
      </c>
      <c r="D137" s="24">
        <v>1396428</v>
      </c>
      <c r="E137" s="24">
        <v>954679.3</v>
      </c>
      <c r="F137" s="24">
        <f>SUM(D137-E137)</f>
        <v>441748.69999999995</v>
      </c>
      <c r="G137" s="24">
        <v>114854.66</v>
      </c>
    </row>
    <row r="138" spans="1:7" x14ac:dyDescent="0.2">
      <c r="A138" s="25" t="s">
        <v>13</v>
      </c>
      <c r="B138" s="25">
        <v>15</v>
      </c>
      <c r="C138" s="25">
        <v>5</v>
      </c>
      <c r="D138" s="24">
        <v>280445.8</v>
      </c>
      <c r="E138" s="24">
        <v>178800.15</v>
      </c>
      <c r="F138" s="24">
        <f>SUM(D138-E138)</f>
        <v>101645.65</v>
      </c>
      <c r="G138" s="24">
        <v>26427.87</v>
      </c>
    </row>
    <row r="139" spans="1:7" x14ac:dyDescent="0.2">
      <c r="A139" s="25" t="s">
        <v>14</v>
      </c>
      <c r="B139" s="25">
        <v>110</v>
      </c>
      <c r="C139" s="25">
        <v>4</v>
      </c>
      <c r="D139" s="24">
        <v>5906868.5999999996</v>
      </c>
      <c r="E139" s="24">
        <v>4226212.55</v>
      </c>
      <c r="F139" s="24">
        <f>SUM(D139-E139)</f>
        <v>1680656.0499999998</v>
      </c>
      <c r="G139" s="24">
        <v>546213.22</v>
      </c>
    </row>
    <row r="140" spans="1:7" x14ac:dyDescent="0.2">
      <c r="A140" s="29" t="s">
        <v>15</v>
      </c>
      <c r="B140" s="29">
        <f t="shared" ref="B140:G140" si="16">SUM(B137:B139)</f>
        <v>161</v>
      </c>
      <c r="C140" s="29">
        <f t="shared" si="16"/>
        <v>21</v>
      </c>
      <c r="D140" s="30">
        <f t="shared" si="16"/>
        <v>7583742.3999999994</v>
      </c>
      <c r="E140" s="30">
        <f t="shared" si="16"/>
        <v>5359692</v>
      </c>
      <c r="F140" s="30">
        <f t="shared" si="16"/>
        <v>2224050.4</v>
      </c>
      <c r="G140" s="30">
        <f t="shared" si="16"/>
        <v>687495.75</v>
      </c>
    </row>
    <row r="141" spans="1:7" x14ac:dyDescent="0.2">
      <c r="A141" s="31"/>
      <c r="B141" s="31"/>
      <c r="C141" s="31"/>
      <c r="D141" s="31"/>
      <c r="E141" s="31"/>
      <c r="F141" s="31"/>
      <c r="G141" s="31"/>
    </row>
    <row r="142" spans="1:7" ht="13.5" thickBot="1" x14ac:dyDescent="0.25">
      <c r="A142" s="23" t="s">
        <v>35</v>
      </c>
      <c r="B142" s="23"/>
      <c r="C142" s="31"/>
      <c r="D142" s="31"/>
      <c r="E142" s="31"/>
      <c r="F142" s="31"/>
      <c r="G142" s="31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33" t="s">
        <v>7</v>
      </c>
      <c r="E143" s="33" t="s">
        <v>7</v>
      </c>
      <c r="F143" s="33" t="s">
        <v>5</v>
      </c>
      <c r="G143" s="34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36" t="s">
        <v>8</v>
      </c>
      <c r="E144" s="36" t="s">
        <v>9</v>
      </c>
      <c r="F144" s="36" t="s">
        <v>6</v>
      </c>
      <c r="G144" s="37" t="s">
        <v>11</v>
      </c>
    </row>
    <row r="145" spans="1:7" ht="13.5" thickTop="1" x14ac:dyDescent="0.2">
      <c r="A145" s="25" t="s">
        <v>13</v>
      </c>
      <c r="B145" s="25">
        <v>4</v>
      </c>
      <c r="C145" s="25">
        <v>1</v>
      </c>
      <c r="D145" s="24">
        <v>130421</v>
      </c>
      <c r="E145" s="24">
        <v>91939.55</v>
      </c>
      <c r="F145" s="24">
        <f>SUM(D145-E145)</f>
        <v>38481.449999999997</v>
      </c>
      <c r="G145" s="24">
        <v>10005.18</v>
      </c>
    </row>
    <row r="146" spans="1:7" x14ac:dyDescent="0.2">
      <c r="A146" s="25" t="s">
        <v>14</v>
      </c>
      <c r="B146" s="25">
        <v>75</v>
      </c>
      <c r="C146" s="25">
        <v>2</v>
      </c>
      <c r="D146" s="24">
        <v>3343313.1</v>
      </c>
      <c r="E146" s="24">
        <v>2401820.1</v>
      </c>
      <c r="F146" s="24">
        <f>SUM(D146-E146)</f>
        <v>941493</v>
      </c>
      <c r="G146" s="24">
        <v>305985.23</v>
      </c>
    </row>
    <row r="147" spans="1:7" x14ac:dyDescent="0.2">
      <c r="A147" s="29" t="s">
        <v>15</v>
      </c>
      <c r="B147" s="29">
        <f t="shared" ref="B147:G147" si="17">SUM(B145:B146)</f>
        <v>79</v>
      </c>
      <c r="C147" s="29">
        <f t="shared" si="17"/>
        <v>3</v>
      </c>
      <c r="D147" s="30">
        <f t="shared" si="17"/>
        <v>3473734.1</v>
      </c>
      <c r="E147" s="30">
        <f t="shared" si="17"/>
        <v>2493759.65</v>
      </c>
      <c r="F147" s="30">
        <f t="shared" si="17"/>
        <v>979974.45</v>
      </c>
      <c r="G147" s="30">
        <f t="shared" si="17"/>
        <v>315990.40999999997</v>
      </c>
    </row>
    <row r="148" spans="1:7" x14ac:dyDescent="0.2">
      <c r="A148" s="31"/>
      <c r="B148" s="31"/>
      <c r="C148" s="31"/>
      <c r="D148" s="31"/>
      <c r="E148" s="31"/>
      <c r="F148" s="31"/>
      <c r="G148" s="31"/>
    </row>
    <row r="149" spans="1:7" ht="13.5" thickBot="1" x14ac:dyDescent="0.25">
      <c r="A149" s="23" t="s">
        <v>36</v>
      </c>
      <c r="B149" s="23"/>
      <c r="C149" s="31"/>
      <c r="D149" s="31"/>
      <c r="E149" s="31"/>
      <c r="F149" s="31"/>
      <c r="G149" s="31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33" t="s">
        <v>7</v>
      </c>
      <c r="E150" s="33" t="s">
        <v>7</v>
      </c>
      <c r="F150" s="33" t="s">
        <v>5</v>
      </c>
      <c r="G150" s="34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36" t="s">
        <v>8</v>
      </c>
      <c r="E151" s="36" t="s">
        <v>9</v>
      </c>
      <c r="F151" s="36" t="s">
        <v>6</v>
      </c>
      <c r="G151" s="37" t="s">
        <v>11</v>
      </c>
    </row>
    <row r="152" spans="1:7" ht="13.5" thickTop="1" x14ac:dyDescent="0.2">
      <c r="A152" s="25" t="s">
        <v>12</v>
      </c>
      <c r="B152" s="25">
        <v>69</v>
      </c>
      <c r="C152" s="25">
        <v>23</v>
      </c>
      <c r="D152" s="24">
        <v>2217939.25</v>
      </c>
      <c r="E152" s="24">
        <v>1536526.65</v>
      </c>
      <c r="F152" s="24">
        <f>SUM(D152-E152)</f>
        <v>681412.60000000009</v>
      </c>
      <c r="G152" s="24">
        <v>177167.28</v>
      </c>
    </row>
    <row r="153" spans="1:7" x14ac:dyDescent="0.2">
      <c r="A153" s="25" t="s">
        <v>13</v>
      </c>
      <c r="B153" s="25">
        <v>86</v>
      </c>
      <c r="C153" s="25">
        <v>30</v>
      </c>
      <c r="D153" s="24">
        <v>3061247.9</v>
      </c>
      <c r="E153" s="24">
        <v>2115105.35</v>
      </c>
      <c r="F153" s="24">
        <f>SUM(D153-E153)</f>
        <v>946142.54999999981</v>
      </c>
      <c r="G153" s="24">
        <v>245997.06</v>
      </c>
    </row>
    <row r="154" spans="1:7" x14ac:dyDescent="0.2">
      <c r="A154" s="25" t="s">
        <v>17</v>
      </c>
      <c r="B154" s="25">
        <v>165</v>
      </c>
      <c r="C154" s="25">
        <v>2</v>
      </c>
      <c r="D154" s="24">
        <v>7096142</v>
      </c>
      <c r="E154" s="24">
        <v>5166748.2</v>
      </c>
      <c r="F154" s="24">
        <f>SUM(D154-E154)</f>
        <v>1929393.7999999998</v>
      </c>
      <c r="G154" s="24">
        <v>347290.88</v>
      </c>
    </row>
    <row r="155" spans="1:7" x14ac:dyDescent="0.2">
      <c r="A155" s="25" t="s">
        <v>14</v>
      </c>
      <c r="B155" s="25">
        <v>90</v>
      </c>
      <c r="C155" s="25">
        <v>2</v>
      </c>
      <c r="D155" s="24">
        <v>7453570</v>
      </c>
      <c r="E155" s="24">
        <v>5315718.8499999996</v>
      </c>
      <c r="F155" s="24">
        <f>SUM(D155-E155)</f>
        <v>2137851.1500000004</v>
      </c>
      <c r="G155" s="24">
        <v>694801.62</v>
      </c>
    </row>
    <row r="156" spans="1:7" x14ac:dyDescent="0.2">
      <c r="A156" s="29" t="s">
        <v>15</v>
      </c>
      <c r="B156" s="29">
        <f t="shared" ref="B156:G156" si="18">SUM(B152:B155)</f>
        <v>410</v>
      </c>
      <c r="C156" s="29">
        <f t="shared" si="18"/>
        <v>57</v>
      </c>
      <c r="D156" s="30">
        <f t="shared" si="18"/>
        <v>19828899.149999999</v>
      </c>
      <c r="E156" s="30">
        <f t="shared" si="18"/>
        <v>14134099.049999999</v>
      </c>
      <c r="F156" s="30">
        <f t="shared" si="18"/>
        <v>5694800.0999999996</v>
      </c>
      <c r="G156" s="30">
        <f t="shared" si="18"/>
        <v>1465256.8399999999</v>
      </c>
    </row>
    <row r="157" spans="1:7" x14ac:dyDescent="0.2">
      <c r="A157" s="25"/>
      <c r="B157" s="25"/>
      <c r="C157" s="25"/>
      <c r="D157" s="24"/>
      <c r="E157" s="24"/>
      <c r="F157" s="24"/>
      <c r="G157" s="24"/>
    </row>
    <row r="158" spans="1:7" ht="13.5" thickBot="1" x14ac:dyDescent="0.25">
      <c r="A158" s="23" t="s">
        <v>37</v>
      </c>
      <c r="B158" s="23"/>
      <c r="C158" s="31"/>
      <c r="D158" s="31"/>
      <c r="E158" s="31"/>
      <c r="F158" s="31"/>
      <c r="G158" s="31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33" t="s">
        <v>7</v>
      </c>
      <c r="E159" s="33" t="s">
        <v>7</v>
      </c>
      <c r="F159" s="33" t="s">
        <v>5</v>
      </c>
      <c r="G159" s="34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36" t="s">
        <v>8</v>
      </c>
      <c r="E160" s="36" t="s">
        <v>9</v>
      </c>
      <c r="F160" s="36" t="s">
        <v>6</v>
      </c>
      <c r="G160" s="37" t="s">
        <v>11</v>
      </c>
    </row>
    <row r="161" spans="1:7" ht="13.5" thickTop="1" x14ac:dyDescent="0.2">
      <c r="A161" s="25" t="s">
        <v>12</v>
      </c>
      <c r="B161" s="25">
        <v>24</v>
      </c>
      <c r="C161" s="25">
        <v>8</v>
      </c>
      <c r="D161" s="24">
        <v>1479851</v>
      </c>
      <c r="E161" s="24">
        <v>1073905.45</v>
      </c>
      <c r="F161" s="24">
        <f>SUM(D161-E161)</f>
        <v>405945.55000000005</v>
      </c>
      <c r="G161" s="24">
        <v>105545.84</v>
      </c>
    </row>
    <row r="162" spans="1:7" x14ac:dyDescent="0.2">
      <c r="A162" s="25" t="s">
        <v>13</v>
      </c>
      <c r="B162" s="25">
        <v>24</v>
      </c>
      <c r="C162" s="25">
        <v>8</v>
      </c>
      <c r="D162" s="24">
        <v>1297682</v>
      </c>
      <c r="E162" s="24">
        <v>923604.75</v>
      </c>
      <c r="F162" s="24">
        <f>SUM(D162-E162)</f>
        <v>374077.25</v>
      </c>
      <c r="G162" s="24">
        <v>97260.09</v>
      </c>
    </row>
    <row r="163" spans="1:7" x14ac:dyDescent="0.2">
      <c r="A163" s="25" t="s">
        <v>17</v>
      </c>
      <c r="B163" s="25">
        <v>134</v>
      </c>
      <c r="C163" s="25">
        <v>2</v>
      </c>
      <c r="D163" s="24">
        <v>5536837</v>
      </c>
      <c r="E163" s="24">
        <v>4130407.55</v>
      </c>
      <c r="F163" s="24">
        <f>SUM(D163-E163)</f>
        <v>1406429.4500000002</v>
      </c>
      <c r="G163" s="24">
        <v>253157.3</v>
      </c>
    </row>
    <row r="164" spans="1:7" x14ac:dyDescent="0.2">
      <c r="A164" s="25" t="s">
        <v>14</v>
      </c>
      <c r="B164" s="25">
        <v>81</v>
      </c>
      <c r="C164" s="25">
        <v>2</v>
      </c>
      <c r="D164" s="24">
        <v>5301833</v>
      </c>
      <c r="E164" s="24">
        <v>3870734.55</v>
      </c>
      <c r="F164" s="24">
        <f>SUM(D164-E164)</f>
        <v>1431098.4500000002</v>
      </c>
      <c r="G164" s="24">
        <v>465107</v>
      </c>
    </row>
    <row r="165" spans="1:7" x14ac:dyDescent="0.2">
      <c r="A165" s="29" t="s">
        <v>15</v>
      </c>
      <c r="B165" s="29">
        <f t="shared" ref="B165:G165" si="19">SUM(B161:B164)</f>
        <v>263</v>
      </c>
      <c r="C165" s="29">
        <f t="shared" si="19"/>
        <v>20</v>
      </c>
      <c r="D165" s="30">
        <f t="shared" si="19"/>
        <v>13616203</v>
      </c>
      <c r="E165" s="30">
        <f>SUM(E161:E164)</f>
        <v>9998652.3000000007</v>
      </c>
      <c r="F165" s="30">
        <f t="shared" si="19"/>
        <v>3617550.7</v>
      </c>
      <c r="G165" s="30">
        <f t="shared" si="19"/>
        <v>921070.23</v>
      </c>
    </row>
    <row r="166" spans="1:7" x14ac:dyDescent="0.2">
      <c r="A166" s="31"/>
      <c r="B166" s="31"/>
      <c r="C166" s="31"/>
      <c r="D166" s="31"/>
      <c r="E166" s="31"/>
      <c r="F166" s="31"/>
      <c r="G166" s="31"/>
    </row>
    <row r="167" spans="1:7" ht="13.5" thickBot="1" x14ac:dyDescent="0.25">
      <c r="A167" s="23" t="s">
        <v>38</v>
      </c>
      <c r="B167" s="23"/>
      <c r="C167" s="31"/>
      <c r="D167" s="31"/>
      <c r="E167" s="31"/>
      <c r="F167" s="31"/>
      <c r="G167" s="31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33" t="s">
        <v>7</v>
      </c>
      <c r="E168" s="33" t="s">
        <v>7</v>
      </c>
      <c r="F168" s="33" t="s">
        <v>5</v>
      </c>
      <c r="G168" s="34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36" t="s">
        <v>8</v>
      </c>
      <c r="E169" s="36" t="s">
        <v>9</v>
      </c>
      <c r="F169" s="36" t="s">
        <v>6</v>
      </c>
      <c r="G169" s="37" t="s">
        <v>11</v>
      </c>
    </row>
    <row r="170" spans="1:7" ht="13.5" thickTop="1" x14ac:dyDescent="0.2">
      <c r="A170" s="25" t="s">
        <v>12</v>
      </c>
      <c r="B170" s="25">
        <v>3</v>
      </c>
      <c r="C170" s="25">
        <v>1</v>
      </c>
      <c r="D170" s="24">
        <v>392578.15</v>
      </c>
      <c r="E170" s="24">
        <v>308621.55</v>
      </c>
      <c r="F170" s="24">
        <f>SUM(D170-E170)</f>
        <v>83956.600000000035</v>
      </c>
      <c r="G170" s="24">
        <v>21828.720000000001</v>
      </c>
    </row>
    <row r="171" spans="1:7" x14ac:dyDescent="0.2">
      <c r="A171" s="25" t="s">
        <v>14</v>
      </c>
      <c r="B171" s="25">
        <v>468</v>
      </c>
      <c r="C171" s="25">
        <v>10</v>
      </c>
      <c r="D171" s="24">
        <v>38875111.25</v>
      </c>
      <c r="E171" s="24">
        <v>28345852.25</v>
      </c>
      <c r="F171" s="24">
        <f>SUM(D171-E171)</f>
        <v>10529259</v>
      </c>
      <c r="G171" s="24">
        <v>3422009.18</v>
      </c>
    </row>
    <row r="172" spans="1:7" x14ac:dyDescent="0.2">
      <c r="A172" s="29" t="s">
        <v>15</v>
      </c>
      <c r="B172" s="29">
        <f t="shared" ref="B172:G172" si="20">SUM(B170:B171)</f>
        <v>471</v>
      </c>
      <c r="C172" s="29">
        <f t="shared" si="20"/>
        <v>11</v>
      </c>
      <c r="D172" s="30">
        <f t="shared" si="20"/>
        <v>39267689.399999999</v>
      </c>
      <c r="E172" s="30">
        <f t="shared" si="20"/>
        <v>28654473.800000001</v>
      </c>
      <c r="F172" s="30">
        <f t="shared" si="20"/>
        <v>10613215.6</v>
      </c>
      <c r="G172" s="30">
        <f t="shared" si="20"/>
        <v>3443837.9000000004</v>
      </c>
    </row>
    <row r="173" spans="1:7" x14ac:dyDescent="0.2">
      <c r="A173" s="31"/>
      <c r="B173" s="31"/>
      <c r="C173" s="31"/>
      <c r="D173" s="31"/>
      <c r="E173" s="31"/>
      <c r="F173" s="31"/>
      <c r="G173" s="31"/>
    </row>
    <row r="174" spans="1:7" ht="13.5" thickBot="1" x14ac:dyDescent="0.25">
      <c r="A174" s="23" t="s">
        <v>39</v>
      </c>
      <c r="B174" s="23"/>
      <c r="C174" s="31"/>
      <c r="D174" s="31"/>
      <c r="E174" s="31"/>
      <c r="F174" s="31"/>
      <c r="G174" s="31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33" t="s">
        <v>7</v>
      </c>
      <c r="E175" s="33" t="s">
        <v>7</v>
      </c>
      <c r="F175" s="33" t="s">
        <v>5</v>
      </c>
      <c r="G175" s="34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36" t="s">
        <v>8</v>
      </c>
      <c r="E176" s="36" t="s">
        <v>9</v>
      </c>
      <c r="F176" s="36" t="s">
        <v>6</v>
      </c>
      <c r="G176" s="37" t="s">
        <v>11</v>
      </c>
    </row>
    <row r="177" spans="1:7" ht="13.5" thickTop="1" x14ac:dyDescent="0.2">
      <c r="A177" s="25" t="s">
        <v>12</v>
      </c>
      <c r="B177" s="25">
        <v>18</v>
      </c>
      <c r="C177" s="25">
        <v>6</v>
      </c>
      <c r="D177" s="24">
        <v>578532.1</v>
      </c>
      <c r="E177" s="24">
        <v>428958.9</v>
      </c>
      <c r="F177" s="24">
        <f>SUM(D177-E177)</f>
        <v>149573.19999999995</v>
      </c>
      <c r="G177" s="24">
        <v>38889.03</v>
      </c>
    </row>
    <row r="178" spans="1:7" x14ac:dyDescent="0.2">
      <c r="A178" s="25" t="s">
        <v>13</v>
      </c>
      <c r="B178" s="25">
        <v>8</v>
      </c>
      <c r="C178" s="25">
        <v>3</v>
      </c>
      <c r="D178" s="24">
        <v>233557</v>
      </c>
      <c r="E178" s="24">
        <v>166327.45000000001</v>
      </c>
      <c r="F178" s="24">
        <f>SUM(D178-E178)</f>
        <v>67229.549999999988</v>
      </c>
      <c r="G178" s="24">
        <v>17479.68</v>
      </c>
    </row>
    <row r="179" spans="1:7" x14ac:dyDescent="0.2">
      <c r="A179" s="25" t="s">
        <v>14</v>
      </c>
      <c r="B179" s="25">
        <v>286</v>
      </c>
      <c r="C179" s="25">
        <v>7</v>
      </c>
      <c r="D179" s="24">
        <v>18672431.100000001</v>
      </c>
      <c r="E179" s="24">
        <v>13772649.449999999</v>
      </c>
      <c r="F179" s="24">
        <f>SUM(D179-E179)</f>
        <v>4899781.6500000022</v>
      </c>
      <c r="G179" s="24">
        <v>1592429.04</v>
      </c>
    </row>
    <row r="180" spans="1:7" x14ac:dyDescent="0.2">
      <c r="A180" s="29" t="s">
        <v>15</v>
      </c>
      <c r="B180" s="29">
        <f t="shared" ref="B180:G180" si="21">SUM(B177:B179)</f>
        <v>312</v>
      </c>
      <c r="C180" s="29">
        <f t="shared" si="21"/>
        <v>16</v>
      </c>
      <c r="D180" s="30">
        <f t="shared" si="21"/>
        <v>19484520.200000003</v>
      </c>
      <c r="E180" s="30">
        <f t="shared" si="21"/>
        <v>14367935.799999999</v>
      </c>
      <c r="F180" s="30">
        <f t="shared" si="21"/>
        <v>5116584.4000000022</v>
      </c>
      <c r="G180" s="30">
        <f t="shared" si="21"/>
        <v>1648797.75</v>
      </c>
    </row>
    <row r="181" spans="1:7" x14ac:dyDescent="0.2">
      <c r="A181" s="31"/>
      <c r="B181" s="31"/>
      <c r="C181" s="31"/>
      <c r="D181" s="31"/>
      <c r="E181" s="31"/>
      <c r="F181" s="31"/>
      <c r="G181" s="31"/>
    </row>
    <row r="182" spans="1:7" ht="13.5" thickBot="1" x14ac:dyDescent="0.25">
      <c r="A182" s="23" t="s">
        <v>40</v>
      </c>
      <c r="B182" s="23"/>
      <c r="C182" s="31"/>
      <c r="D182" s="31"/>
      <c r="E182" s="31"/>
      <c r="F182" s="31"/>
      <c r="G182" s="31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33" t="s">
        <v>7</v>
      </c>
      <c r="E183" s="33" t="s">
        <v>7</v>
      </c>
      <c r="F183" s="33" t="s">
        <v>5</v>
      </c>
      <c r="G183" s="34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36" t="s">
        <v>8</v>
      </c>
      <c r="E184" s="36" t="s">
        <v>9</v>
      </c>
      <c r="F184" s="36" t="s">
        <v>6</v>
      </c>
      <c r="G184" s="37" t="s">
        <v>11</v>
      </c>
    </row>
    <row r="185" spans="1:7" ht="13.5" thickTop="1" x14ac:dyDescent="0.2">
      <c r="A185" s="25" t="s">
        <v>12</v>
      </c>
      <c r="B185" s="25">
        <v>39</v>
      </c>
      <c r="C185" s="25">
        <v>13</v>
      </c>
      <c r="D185" s="24">
        <v>1799013</v>
      </c>
      <c r="E185" s="24">
        <v>1243360.3999999999</v>
      </c>
      <c r="F185" s="24">
        <f>SUM(D185-E185)</f>
        <v>555652.60000000009</v>
      </c>
      <c r="G185" s="24">
        <v>144469.68</v>
      </c>
    </row>
    <row r="186" spans="1:7" x14ac:dyDescent="0.2">
      <c r="A186" s="25" t="s">
        <v>13</v>
      </c>
      <c r="B186" s="25">
        <v>15</v>
      </c>
      <c r="C186" s="25">
        <v>6</v>
      </c>
      <c r="D186" s="24">
        <v>246622</v>
      </c>
      <c r="E186" s="24">
        <v>162497.04999999999</v>
      </c>
      <c r="F186" s="24">
        <f>SUM(D186-E186)</f>
        <v>84124.950000000012</v>
      </c>
      <c r="G186" s="24">
        <v>21872.49</v>
      </c>
    </row>
    <row r="187" spans="1:7" x14ac:dyDescent="0.2">
      <c r="A187" s="25" t="s">
        <v>17</v>
      </c>
      <c r="B187" s="25">
        <v>78</v>
      </c>
      <c r="C187" s="25">
        <v>1</v>
      </c>
      <c r="D187" s="24">
        <v>3389346.85</v>
      </c>
      <c r="E187" s="24">
        <v>2537572.75</v>
      </c>
      <c r="F187" s="24">
        <f>SUM(D187-E187)</f>
        <v>851774.10000000009</v>
      </c>
      <c r="G187" s="24">
        <v>153319.34</v>
      </c>
    </row>
    <row r="188" spans="1:7" x14ac:dyDescent="0.2">
      <c r="A188" s="25" t="s">
        <v>14</v>
      </c>
      <c r="B188" s="25">
        <v>225</v>
      </c>
      <c r="C188" s="25">
        <v>6</v>
      </c>
      <c r="D188" s="24">
        <v>15723580</v>
      </c>
      <c r="E188" s="24">
        <v>11514964.6</v>
      </c>
      <c r="F188" s="24">
        <f>SUM(D188-E188)</f>
        <v>4208615.4000000004</v>
      </c>
      <c r="G188" s="24">
        <v>1367800.01</v>
      </c>
    </row>
    <row r="189" spans="1:7" x14ac:dyDescent="0.2">
      <c r="A189" s="29" t="s">
        <v>15</v>
      </c>
      <c r="B189" s="29">
        <f t="shared" ref="B189:G189" si="22">SUM(B185:B188)</f>
        <v>357</v>
      </c>
      <c r="C189" s="29">
        <f t="shared" si="22"/>
        <v>26</v>
      </c>
      <c r="D189" s="30">
        <f t="shared" si="22"/>
        <v>21158561.850000001</v>
      </c>
      <c r="E189" s="30">
        <f t="shared" si="22"/>
        <v>15458394.800000001</v>
      </c>
      <c r="F189" s="30">
        <f t="shared" si="22"/>
        <v>5700167.0500000007</v>
      </c>
      <c r="G189" s="30">
        <f t="shared" si="22"/>
        <v>1687461.52</v>
      </c>
    </row>
    <row r="190" spans="1:7" x14ac:dyDescent="0.2">
      <c r="A190" s="31"/>
      <c r="B190" s="31"/>
      <c r="C190" s="31"/>
      <c r="D190" s="31"/>
      <c r="E190" s="31"/>
      <c r="F190" s="31"/>
      <c r="G190" s="31"/>
    </row>
    <row r="191" spans="1:7" ht="13.5" thickBot="1" x14ac:dyDescent="0.25">
      <c r="A191" s="23" t="s">
        <v>41</v>
      </c>
      <c r="B191" s="23"/>
      <c r="C191" s="31"/>
      <c r="D191" s="31"/>
      <c r="E191" s="31"/>
      <c r="F191" s="31"/>
      <c r="G191" s="31"/>
    </row>
    <row r="192" spans="1:7" ht="13.5" thickTop="1" x14ac:dyDescent="0.2">
      <c r="A192" s="32"/>
      <c r="B192" s="33" t="s">
        <v>2</v>
      </c>
      <c r="C192" s="33" t="s">
        <v>2</v>
      </c>
      <c r="D192" s="33" t="s">
        <v>7</v>
      </c>
      <c r="E192" s="33" t="s">
        <v>7</v>
      </c>
      <c r="F192" s="33" t="s">
        <v>5</v>
      </c>
      <c r="G192" s="34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36" t="s">
        <v>8</v>
      </c>
      <c r="E193" s="36" t="s">
        <v>9</v>
      </c>
      <c r="F193" s="36" t="s">
        <v>6</v>
      </c>
      <c r="G193" s="37" t="s">
        <v>11</v>
      </c>
    </row>
    <row r="194" spans="1:7" ht="13.5" thickTop="1" x14ac:dyDescent="0.2">
      <c r="A194" s="25" t="s">
        <v>12</v>
      </c>
      <c r="B194" s="25">
        <v>69</v>
      </c>
      <c r="C194" s="25">
        <v>23</v>
      </c>
      <c r="D194" s="24">
        <v>1938705</v>
      </c>
      <c r="E194" s="24">
        <v>1367952.9</v>
      </c>
      <c r="F194" s="24">
        <f>SUM(D194-E194)</f>
        <v>570752.10000000009</v>
      </c>
      <c r="G194" s="24">
        <v>148395.54999999999</v>
      </c>
    </row>
    <row r="195" spans="1:7" x14ac:dyDescent="0.2">
      <c r="A195" s="25" t="s">
        <v>13</v>
      </c>
      <c r="B195" s="25">
        <v>34</v>
      </c>
      <c r="C195" s="25">
        <v>11</v>
      </c>
      <c r="D195" s="24">
        <v>1182241</v>
      </c>
      <c r="E195" s="24">
        <v>868852.85</v>
      </c>
      <c r="F195" s="24">
        <f>SUM(D195-E195)</f>
        <v>313388.15000000002</v>
      </c>
      <c r="G195" s="24">
        <v>81480.92</v>
      </c>
    </row>
    <row r="196" spans="1:7" x14ac:dyDescent="0.2">
      <c r="A196" s="25" t="s">
        <v>17</v>
      </c>
      <c r="B196" s="25">
        <v>14</v>
      </c>
      <c r="C196" s="25">
        <v>1</v>
      </c>
      <c r="D196" s="24">
        <v>78411</v>
      </c>
      <c r="E196" s="24">
        <v>54434.15</v>
      </c>
      <c r="F196" s="24">
        <f>SUM(D196-E196)</f>
        <v>23976.85</v>
      </c>
      <c r="G196" s="24">
        <v>4315.83</v>
      </c>
    </row>
    <row r="197" spans="1:7" x14ac:dyDescent="0.2">
      <c r="A197" s="25" t="s">
        <v>14</v>
      </c>
      <c r="B197" s="25">
        <v>376</v>
      </c>
      <c r="C197" s="25">
        <v>9</v>
      </c>
      <c r="D197" s="24">
        <v>23049957.25</v>
      </c>
      <c r="E197" s="24">
        <v>16537666.199999999</v>
      </c>
      <c r="F197" s="24">
        <f>SUM(D197-E197)</f>
        <v>6512291.0500000007</v>
      </c>
      <c r="G197" s="24">
        <v>2116494.59</v>
      </c>
    </row>
    <row r="198" spans="1:7" x14ac:dyDescent="0.2">
      <c r="A198" s="29" t="s">
        <v>15</v>
      </c>
      <c r="B198" s="29">
        <f t="shared" ref="B198:G198" si="23">SUM(B194:B197)</f>
        <v>493</v>
      </c>
      <c r="C198" s="29">
        <f t="shared" si="23"/>
        <v>44</v>
      </c>
      <c r="D198" s="30">
        <f t="shared" si="23"/>
        <v>26249314.25</v>
      </c>
      <c r="E198" s="30">
        <f t="shared" si="23"/>
        <v>18828906.099999998</v>
      </c>
      <c r="F198" s="30">
        <f t="shared" si="23"/>
        <v>7420408.1500000004</v>
      </c>
      <c r="G198" s="30">
        <f t="shared" si="23"/>
        <v>2350686.8899999997</v>
      </c>
    </row>
    <row r="199" spans="1:7" x14ac:dyDescent="0.2">
      <c r="A199" s="31"/>
      <c r="B199" s="31"/>
      <c r="C199" s="31"/>
      <c r="D199" s="31"/>
      <c r="E199" s="31"/>
      <c r="F199" s="31"/>
      <c r="G199" s="31"/>
    </row>
    <row r="200" spans="1:7" ht="13.5" thickBot="1" x14ac:dyDescent="0.25">
      <c r="A200" s="23" t="s">
        <v>42</v>
      </c>
      <c r="B200" s="23"/>
      <c r="C200" s="31"/>
      <c r="D200" s="31"/>
      <c r="E200" s="31"/>
      <c r="F200" s="31"/>
      <c r="G200" s="31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33" t="s">
        <v>7</v>
      </c>
      <c r="E201" s="33" t="s">
        <v>7</v>
      </c>
      <c r="F201" s="33" t="s">
        <v>5</v>
      </c>
      <c r="G201" s="34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36" t="s">
        <v>8</v>
      </c>
      <c r="E202" s="36" t="s">
        <v>9</v>
      </c>
      <c r="F202" s="36" t="s">
        <v>6</v>
      </c>
      <c r="G202" s="37" t="s">
        <v>11</v>
      </c>
    </row>
    <row r="203" spans="1:7" ht="13.5" thickTop="1" x14ac:dyDescent="0.2">
      <c r="A203" s="25" t="s">
        <v>12</v>
      </c>
      <c r="B203" s="25">
        <v>109</v>
      </c>
      <c r="C203" s="25">
        <v>37</v>
      </c>
      <c r="D203" s="24">
        <v>3395789</v>
      </c>
      <c r="E203" s="24">
        <v>2389512.9</v>
      </c>
      <c r="F203" s="24">
        <f>SUM(D203-E203)</f>
        <v>1006276.1000000001</v>
      </c>
      <c r="G203" s="24">
        <v>261631.79</v>
      </c>
    </row>
    <row r="204" spans="1:7" x14ac:dyDescent="0.2">
      <c r="A204" s="25" t="s">
        <v>13</v>
      </c>
      <c r="B204" s="25">
        <v>41</v>
      </c>
      <c r="C204" s="25">
        <v>14</v>
      </c>
      <c r="D204" s="24">
        <v>762822</v>
      </c>
      <c r="E204" s="24">
        <v>528472.25</v>
      </c>
      <c r="F204" s="24">
        <f>SUM(D204-E204)</f>
        <v>234349.75</v>
      </c>
      <c r="G204" s="24">
        <v>60930.94</v>
      </c>
    </row>
    <row r="205" spans="1:7" x14ac:dyDescent="0.2">
      <c r="A205" s="25" t="s">
        <v>16</v>
      </c>
      <c r="B205" s="25">
        <v>12</v>
      </c>
      <c r="C205" s="25">
        <v>1</v>
      </c>
      <c r="D205" s="24">
        <v>292463</v>
      </c>
      <c r="E205" s="24">
        <v>199917.95</v>
      </c>
      <c r="F205" s="24">
        <f>SUM(D205-E205)</f>
        <v>92545.049999999988</v>
      </c>
      <c r="G205" s="24">
        <v>24061.71</v>
      </c>
    </row>
    <row r="206" spans="1:7" x14ac:dyDescent="0.2">
      <c r="A206" s="25" t="s">
        <v>17</v>
      </c>
      <c r="B206" s="25">
        <v>70</v>
      </c>
      <c r="C206" s="25">
        <v>2</v>
      </c>
      <c r="D206" s="24">
        <v>1504689</v>
      </c>
      <c r="E206" s="24">
        <v>1109892.6000000001</v>
      </c>
      <c r="F206" s="24">
        <f>SUM(D206-E206)</f>
        <v>394796.39999999991</v>
      </c>
      <c r="G206" s="24">
        <v>71063.350000000006</v>
      </c>
    </row>
    <row r="207" spans="1:7" x14ac:dyDescent="0.2">
      <c r="A207" s="25" t="s">
        <v>14</v>
      </c>
      <c r="B207" s="25">
        <v>678</v>
      </c>
      <c r="C207" s="25">
        <v>16</v>
      </c>
      <c r="D207" s="24">
        <v>58313303.700000003</v>
      </c>
      <c r="E207" s="24">
        <v>42714475.350000001</v>
      </c>
      <c r="F207" s="24">
        <f>SUM(D207-E207)</f>
        <v>15598828.350000001</v>
      </c>
      <c r="G207" s="24">
        <v>5069619.21</v>
      </c>
    </row>
    <row r="208" spans="1:7" x14ac:dyDescent="0.2">
      <c r="A208" s="29" t="s">
        <v>15</v>
      </c>
      <c r="B208" s="29">
        <f t="shared" ref="B208:G208" si="24">SUM(B203:B207)</f>
        <v>910</v>
      </c>
      <c r="C208" s="29">
        <f>SUM(C203:C207)</f>
        <v>70</v>
      </c>
      <c r="D208" s="30">
        <f t="shared" si="24"/>
        <v>64269066.700000003</v>
      </c>
      <c r="E208" s="30">
        <f t="shared" si="24"/>
        <v>46942271.050000004</v>
      </c>
      <c r="F208" s="30">
        <f t="shared" si="24"/>
        <v>17326795.650000002</v>
      </c>
      <c r="G208" s="30">
        <f t="shared" si="24"/>
        <v>5487307</v>
      </c>
    </row>
    <row r="209" spans="1:7" x14ac:dyDescent="0.2">
      <c r="A209" s="31"/>
      <c r="B209" s="31"/>
      <c r="C209" s="31"/>
      <c r="D209" s="31"/>
      <c r="E209" s="31"/>
      <c r="F209" s="31"/>
      <c r="G209" s="31"/>
    </row>
    <row r="210" spans="1:7" ht="13.5" thickBot="1" x14ac:dyDescent="0.25">
      <c r="A210" s="23" t="s">
        <v>43</v>
      </c>
      <c r="B210" s="23"/>
      <c r="C210" s="31"/>
      <c r="D210" s="31"/>
      <c r="E210" s="31"/>
      <c r="F210" s="31"/>
      <c r="G210" s="31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33" t="s">
        <v>7</v>
      </c>
      <c r="E211" s="33" t="s">
        <v>7</v>
      </c>
      <c r="F211" s="33" t="s">
        <v>5</v>
      </c>
      <c r="G211" s="34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36" t="s">
        <v>8</v>
      </c>
      <c r="E212" s="36" t="s">
        <v>9</v>
      </c>
      <c r="F212" s="36" t="s">
        <v>6</v>
      </c>
      <c r="G212" s="37" t="s">
        <v>11</v>
      </c>
    </row>
    <row r="213" spans="1:7" ht="13.5" thickTop="1" x14ac:dyDescent="0.2">
      <c r="A213" s="25" t="s">
        <v>12</v>
      </c>
      <c r="B213" s="25">
        <v>91</v>
      </c>
      <c r="C213" s="25">
        <v>31</v>
      </c>
      <c r="D213" s="24">
        <v>2459916</v>
      </c>
      <c r="E213" s="24">
        <v>1687671.25</v>
      </c>
      <c r="F213" s="24">
        <f>SUM(D213-E213)</f>
        <v>772244.75</v>
      </c>
      <c r="G213" s="24">
        <v>200783.64</v>
      </c>
    </row>
    <row r="214" spans="1:7" x14ac:dyDescent="0.2">
      <c r="A214" s="25" t="s">
        <v>13</v>
      </c>
      <c r="B214" s="25">
        <v>12</v>
      </c>
      <c r="C214" s="25">
        <v>4</v>
      </c>
      <c r="D214" s="24">
        <v>108588</v>
      </c>
      <c r="E214" s="24">
        <v>70720.850000000006</v>
      </c>
      <c r="F214" s="24">
        <f>SUM(D214-E214)</f>
        <v>37867.149999999994</v>
      </c>
      <c r="G214" s="24">
        <v>9845.4599999999991</v>
      </c>
    </row>
    <row r="215" spans="1:7" x14ac:dyDescent="0.2">
      <c r="A215" s="25" t="s">
        <v>16</v>
      </c>
      <c r="B215" s="25">
        <v>3</v>
      </c>
      <c r="C215" s="25">
        <v>1</v>
      </c>
      <c r="D215" s="24">
        <v>54341</v>
      </c>
      <c r="E215" s="24">
        <v>39912.85</v>
      </c>
      <c r="F215" s="24">
        <f>SUM(D215-E215)</f>
        <v>14428.150000000001</v>
      </c>
      <c r="G215" s="24">
        <v>3751.32</v>
      </c>
    </row>
    <row r="216" spans="1:7" x14ac:dyDescent="0.2">
      <c r="A216" s="25" t="s">
        <v>14</v>
      </c>
      <c r="B216" s="25">
        <v>195</v>
      </c>
      <c r="C216" s="25">
        <v>5</v>
      </c>
      <c r="D216" s="24">
        <v>9343319</v>
      </c>
      <c r="E216" s="24">
        <v>6677217.0999999996</v>
      </c>
      <c r="F216" s="24">
        <f>SUM(D216-E216)</f>
        <v>2666101.9000000004</v>
      </c>
      <c r="G216" s="24">
        <v>866483.12</v>
      </c>
    </row>
    <row r="217" spans="1:7" x14ac:dyDescent="0.2">
      <c r="A217" s="29" t="s">
        <v>15</v>
      </c>
      <c r="B217" s="29">
        <f t="shared" ref="B217" si="25">SUM(B212:B216)</f>
        <v>301</v>
      </c>
      <c r="C217" s="29">
        <f t="shared" ref="C217:G217" si="26">SUM(C213:C216)</f>
        <v>41</v>
      </c>
      <c r="D217" s="30">
        <f t="shared" si="26"/>
        <v>11966164</v>
      </c>
      <c r="E217" s="30">
        <f t="shared" si="26"/>
        <v>8475522.0500000007</v>
      </c>
      <c r="F217" s="30">
        <f t="shared" si="26"/>
        <v>3490641.95</v>
      </c>
      <c r="G217" s="30">
        <f t="shared" si="26"/>
        <v>1080863.54</v>
      </c>
    </row>
    <row r="218" spans="1:7" x14ac:dyDescent="0.2">
      <c r="A218" s="31"/>
      <c r="B218" s="31"/>
      <c r="C218" s="31"/>
      <c r="D218" s="31"/>
      <c r="E218" s="31"/>
      <c r="F218" s="31"/>
      <c r="G218" s="31"/>
    </row>
    <row r="219" spans="1:7" ht="13.5" thickBot="1" x14ac:dyDescent="0.25">
      <c r="A219" s="23" t="s">
        <v>44</v>
      </c>
      <c r="B219" s="23"/>
      <c r="C219" s="31"/>
      <c r="D219" s="31"/>
      <c r="E219" s="31"/>
      <c r="F219" s="31"/>
      <c r="G219" s="31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33" t="s">
        <v>7</v>
      </c>
      <c r="E220" s="33" t="s">
        <v>7</v>
      </c>
      <c r="F220" s="33" t="s">
        <v>5</v>
      </c>
      <c r="G220" s="34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36" t="s">
        <v>8</v>
      </c>
      <c r="E221" s="36" t="s">
        <v>9</v>
      </c>
      <c r="F221" s="36" t="s">
        <v>6</v>
      </c>
      <c r="G221" s="37" t="s">
        <v>11</v>
      </c>
    </row>
    <row r="222" spans="1:7" ht="13.5" thickTop="1" x14ac:dyDescent="0.2">
      <c r="A222" s="25" t="s">
        <v>12</v>
      </c>
      <c r="B222" s="25">
        <v>9</v>
      </c>
      <c r="C222" s="25">
        <v>3</v>
      </c>
      <c r="D222" s="24">
        <v>255546</v>
      </c>
      <c r="E222" s="24">
        <v>190264.05</v>
      </c>
      <c r="F222" s="24">
        <f>SUM(D222-E222)</f>
        <v>65281.950000000012</v>
      </c>
      <c r="G222" s="24">
        <v>16973.310000000001</v>
      </c>
    </row>
    <row r="223" spans="1:7" x14ac:dyDescent="0.2">
      <c r="A223" s="25" t="s">
        <v>13</v>
      </c>
      <c r="B223" s="25">
        <v>12</v>
      </c>
      <c r="C223" s="25">
        <v>4</v>
      </c>
      <c r="D223" s="24">
        <v>312271</v>
      </c>
      <c r="E223" s="24">
        <v>211250.25</v>
      </c>
      <c r="F223" s="24">
        <f>SUM(D223-E223)</f>
        <v>101020.75</v>
      </c>
      <c r="G223" s="24">
        <v>26265.4</v>
      </c>
    </row>
    <row r="224" spans="1:7" x14ac:dyDescent="0.2">
      <c r="A224" s="29" t="s">
        <v>15</v>
      </c>
      <c r="B224" s="29">
        <f t="shared" ref="B224:G224" si="27">SUM(B222:B223)</f>
        <v>21</v>
      </c>
      <c r="C224" s="29">
        <f t="shared" si="27"/>
        <v>7</v>
      </c>
      <c r="D224" s="30">
        <f t="shared" si="27"/>
        <v>567817</v>
      </c>
      <c r="E224" s="30">
        <f t="shared" si="27"/>
        <v>401514.3</v>
      </c>
      <c r="F224" s="30">
        <f t="shared" si="27"/>
        <v>166302.70000000001</v>
      </c>
      <c r="G224" s="30">
        <f t="shared" si="27"/>
        <v>43238.710000000006</v>
      </c>
    </row>
    <row r="225" spans="1:7" x14ac:dyDescent="0.2">
      <c r="A225" s="31"/>
      <c r="B225" s="31"/>
      <c r="C225" s="31"/>
      <c r="D225" s="31"/>
      <c r="E225" s="31"/>
      <c r="F225" s="31"/>
      <c r="G225" s="31"/>
    </row>
    <row r="226" spans="1:7" ht="13.5" thickBot="1" x14ac:dyDescent="0.25">
      <c r="A226" s="23" t="s">
        <v>45</v>
      </c>
      <c r="B226" s="23"/>
      <c r="C226" s="31"/>
      <c r="D226" s="31"/>
      <c r="E226" s="31"/>
      <c r="F226" s="31"/>
      <c r="G226" s="31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33" t="s">
        <v>7</v>
      </c>
      <c r="E227" s="33" t="s">
        <v>7</v>
      </c>
      <c r="F227" s="33" t="s">
        <v>5</v>
      </c>
      <c r="G227" s="34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36" t="s">
        <v>8</v>
      </c>
      <c r="E228" s="36" t="s">
        <v>9</v>
      </c>
      <c r="F228" s="36" t="s">
        <v>6</v>
      </c>
      <c r="G228" s="37" t="s">
        <v>11</v>
      </c>
    </row>
    <row r="229" spans="1:7" ht="13.5" thickTop="1" x14ac:dyDescent="0.2">
      <c r="A229" s="25" t="s">
        <v>12</v>
      </c>
      <c r="B229" s="25">
        <v>148</v>
      </c>
      <c r="C229" s="25">
        <v>48</v>
      </c>
      <c r="D229" s="24">
        <v>6529370</v>
      </c>
      <c r="E229" s="24">
        <v>4735349.45</v>
      </c>
      <c r="F229" s="24">
        <f>SUM(D229-E229)</f>
        <v>1794020.5499999998</v>
      </c>
      <c r="G229" s="24">
        <v>466445.34</v>
      </c>
    </row>
    <row r="230" spans="1:7" x14ac:dyDescent="0.2">
      <c r="A230" s="25" t="s">
        <v>13</v>
      </c>
      <c r="B230" s="25">
        <v>90</v>
      </c>
      <c r="C230" s="25">
        <v>30</v>
      </c>
      <c r="D230" s="24">
        <v>3056594</v>
      </c>
      <c r="E230" s="24">
        <v>2161695.4</v>
      </c>
      <c r="F230" s="24">
        <f>SUM(D230-E230)</f>
        <v>894898.60000000009</v>
      </c>
      <c r="G230" s="24">
        <v>232673.64</v>
      </c>
    </row>
    <row r="231" spans="1:7" x14ac:dyDescent="0.2">
      <c r="A231" s="25" t="s">
        <v>16</v>
      </c>
      <c r="B231" s="25">
        <v>3</v>
      </c>
      <c r="C231" s="25">
        <v>1</v>
      </c>
      <c r="D231" s="24">
        <v>14997</v>
      </c>
      <c r="E231" s="24">
        <v>9728.15</v>
      </c>
      <c r="F231" s="24">
        <f>SUM(D231-E231)</f>
        <v>5268.85</v>
      </c>
      <c r="G231" s="24">
        <v>1369.9</v>
      </c>
    </row>
    <row r="232" spans="1:7" x14ac:dyDescent="0.2">
      <c r="A232" s="25" t="s">
        <v>17</v>
      </c>
      <c r="B232" s="25"/>
      <c r="C232" s="25"/>
      <c r="D232" s="24"/>
      <c r="E232" s="24"/>
      <c r="F232" s="24">
        <f>SUM(D232-E232)</f>
        <v>0</v>
      </c>
      <c r="G232" s="24"/>
    </row>
    <row r="233" spans="1:7" x14ac:dyDescent="0.2">
      <c r="A233" s="25" t="s">
        <v>14</v>
      </c>
      <c r="B233" s="25">
        <v>517</v>
      </c>
      <c r="C233" s="25">
        <v>12</v>
      </c>
      <c r="D233" s="24">
        <v>48221318.25</v>
      </c>
      <c r="E233" s="24">
        <v>35512197.5</v>
      </c>
      <c r="F233" s="24">
        <f>SUM(D233-E233)</f>
        <v>12709120.75</v>
      </c>
      <c r="G233" s="24">
        <v>4130464.24</v>
      </c>
    </row>
    <row r="234" spans="1:7" x14ac:dyDescent="0.2">
      <c r="A234" s="29" t="s">
        <v>15</v>
      </c>
      <c r="B234" s="29">
        <f t="shared" ref="B234:G234" si="28">SUM(B229:B233)</f>
        <v>758</v>
      </c>
      <c r="C234" s="29">
        <f t="shared" si="28"/>
        <v>91</v>
      </c>
      <c r="D234" s="30">
        <f t="shared" si="28"/>
        <v>57822279.25</v>
      </c>
      <c r="E234" s="30">
        <f>SUM(E229:E233)</f>
        <v>42418970.5</v>
      </c>
      <c r="F234" s="30">
        <f t="shared" si="28"/>
        <v>15403308.75</v>
      </c>
      <c r="G234" s="30">
        <f t="shared" si="28"/>
        <v>4830953.12</v>
      </c>
    </row>
    <row r="235" spans="1:7" x14ac:dyDescent="0.2">
      <c r="A235" s="31"/>
      <c r="B235" s="31"/>
      <c r="C235" s="31"/>
      <c r="D235" s="31"/>
      <c r="E235" s="31"/>
      <c r="F235" s="31"/>
      <c r="G235" s="31"/>
    </row>
    <row r="236" spans="1:7" ht="13.5" thickBot="1" x14ac:dyDescent="0.25">
      <c r="A236" s="23" t="s">
        <v>46</v>
      </c>
      <c r="B236" s="23"/>
      <c r="C236" s="31"/>
      <c r="D236" s="31"/>
      <c r="E236" s="31"/>
      <c r="F236" s="31"/>
      <c r="G236" s="31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33" t="s">
        <v>7</v>
      </c>
      <c r="E237" s="33" t="s">
        <v>7</v>
      </c>
      <c r="F237" s="33" t="s">
        <v>5</v>
      </c>
      <c r="G237" s="34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36" t="s">
        <v>8</v>
      </c>
      <c r="E238" s="36" t="s">
        <v>9</v>
      </c>
      <c r="F238" s="36" t="s">
        <v>6</v>
      </c>
      <c r="G238" s="37" t="s">
        <v>11</v>
      </c>
    </row>
    <row r="239" spans="1:7" ht="13.5" thickTop="1" x14ac:dyDescent="0.2">
      <c r="A239" s="25" t="s">
        <v>12</v>
      </c>
      <c r="B239" s="25">
        <v>21</v>
      </c>
      <c r="C239" s="25">
        <v>7</v>
      </c>
      <c r="D239" s="24">
        <v>733179</v>
      </c>
      <c r="E239" s="24">
        <v>481935.25</v>
      </c>
      <c r="F239" s="24">
        <f>SUM(D239-E239)</f>
        <v>251243.75</v>
      </c>
      <c r="G239" s="24">
        <v>65323.38</v>
      </c>
    </row>
    <row r="240" spans="1:7" x14ac:dyDescent="0.2">
      <c r="A240" s="25" t="s">
        <v>13</v>
      </c>
      <c r="B240" s="25">
        <v>6</v>
      </c>
      <c r="C240" s="25">
        <v>2</v>
      </c>
      <c r="D240" s="24">
        <v>164967</v>
      </c>
      <c r="E240" s="24">
        <v>97735.4</v>
      </c>
      <c r="F240" s="24">
        <f>SUM(D240-E240)</f>
        <v>67231.600000000006</v>
      </c>
      <c r="G240" s="24">
        <v>17480.22</v>
      </c>
    </row>
    <row r="241" spans="1:7" x14ac:dyDescent="0.2">
      <c r="A241" s="25" t="s">
        <v>14</v>
      </c>
      <c r="B241" s="25">
        <v>320</v>
      </c>
      <c r="C241" s="25">
        <v>9</v>
      </c>
      <c r="D241" s="24">
        <v>19569420</v>
      </c>
      <c r="E241" s="24">
        <v>14247114.4</v>
      </c>
      <c r="F241" s="24">
        <f>SUM(D241-E241)</f>
        <v>5322305.5999999996</v>
      </c>
      <c r="G241" s="24">
        <v>1729749.32</v>
      </c>
    </row>
    <row r="242" spans="1:7" x14ac:dyDescent="0.2">
      <c r="A242" s="29" t="s">
        <v>15</v>
      </c>
      <c r="B242" s="29">
        <f t="shared" ref="B242:G242" si="29">SUM(B239:B241)</f>
        <v>347</v>
      </c>
      <c r="C242" s="29">
        <f t="shared" si="29"/>
        <v>18</v>
      </c>
      <c r="D242" s="30">
        <f t="shared" si="29"/>
        <v>20467566</v>
      </c>
      <c r="E242" s="30">
        <f t="shared" si="29"/>
        <v>14826785.050000001</v>
      </c>
      <c r="F242" s="30">
        <f t="shared" si="29"/>
        <v>5640780.9499999993</v>
      </c>
      <c r="G242" s="30">
        <f t="shared" si="29"/>
        <v>1812552.9200000002</v>
      </c>
    </row>
    <row r="243" spans="1:7" x14ac:dyDescent="0.2">
      <c r="A243" s="31"/>
      <c r="B243" s="31"/>
      <c r="C243" s="31"/>
      <c r="D243" s="31"/>
      <c r="E243" s="31"/>
      <c r="F243" s="31"/>
      <c r="G243" s="31"/>
    </row>
    <row r="244" spans="1:7" ht="13.5" thickBot="1" x14ac:dyDescent="0.25">
      <c r="A244" s="23" t="s">
        <v>47</v>
      </c>
      <c r="B244" s="23"/>
      <c r="C244" s="31"/>
      <c r="D244" s="31"/>
      <c r="E244" s="31"/>
      <c r="F244" s="31"/>
      <c r="G244" s="31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33" t="s">
        <v>7</v>
      </c>
      <c r="E245" s="33" t="s">
        <v>7</v>
      </c>
      <c r="F245" s="33" t="s">
        <v>5</v>
      </c>
      <c r="G245" s="34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36" t="s">
        <v>8</v>
      </c>
      <c r="E246" s="36" t="s">
        <v>9</v>
      </c>
      <c r="F246" s="36" t="s">
        <v>6</v>
      </c>
      <c r="G246" s="37" t="s">
        <v>11</v>
      </c>
    </row>
    <row r="247" spans="1:7" ht="13.5" thickTop="1" x14ac:dyDescent="0.2">
      <c r="A247" s="25" t="s">
        <v>12</v>
      </c>
      <c r="B247" s="25">
        <v>35</v>
      </c>
      <c r="C247" s="25">
        <v>11</v>
      </c>
      <c r="D247" s="24">
        <v>904825</v>
      </c>
      <c r="E247" s="24">
        <v>623339.44999999995</v>
      </c>
      <c r="F247" s="24">
        <f>SUM(D247-E247)</f>
        <v>281485.55000000005</v>
      </c>
      <c r="G247" s="24">
        <v>73186.240000000005</v>
      </c>
    </row>
    <row r="248" spans="1:7" x14ac:dyDescent="0.2">
      <c r="A248" s="25" t="s">
        <v>13</v>
      </c>
      <c r="B248" s="25">
        <v>21</v>
      </c>
      <c r="C248" s="25">
        <v>7</v>
      </c>
      <c r="D248" s="24">
        <v>177291.85</v>
      </c>
      <c r="E248" s="24">
        <v>120434.95</v>
      </c>
      <c r="F248" s="24">
        <f>SUM(D248-E248)</f>
        <v>56856.900000000009</v>
      </c>
      <c r="G248" s="24">
        <v>14782.79</v>
      </c>
    </row>
    <row r="249" spans="1:7" x14ac:dyDescent="0.2">
      <c r="A249" s="25" t="s">
        <v>14</v>
      </c>
      <c r="B249" s="25">
        <v>535</v>
      </c>
      <c r="C249" s="25">
        <v>13</v>
      </c>
      <c r="D249" s="24">
        <v>36046274.600000001</v>
      </c>
      <c r="E249" s="24">
        <v>26361066.649999999</v>
      </c>
      <c r="F249" s="24">
        <f>SUM(D249-E249)</f>
        <v>9685207.950000003</v>
      </c>
      <c r="G249" s="24">
        <v>3147692.58</v>
      </c>
    </row>
    <row r="250" spans="1:7" x14ac:dyDescent="0.2">
      <c r="A250" s="29" t="s">
        <v>15</v>
      </c>
      <c r="B250" s="29">
        <f t="shared" ref="B250:G250" si="30">SUM(B247:B249)</f>
        <v>591</v>
      </c>
      <c r="C250" s="29">
        <f>SUM(C247:C249)</f>
        <v>31</v>
      </c>
      <c r="D250" s="30">
        <f t="shared" si="30"/>
        <v>37128391.450000003</v>
      </c>
      <c r="E250" s="30">
        <f t="shared" si="30"/>
        <v>27104841.049999997</v>
      </c>
      <c r="F250" s="30">
        <f t="shared" si="30"/>
        <v>10023550.400000002</v>
      </c>
      <c r="G250" s="30">
        <f t="shared" si="30"/>
        <v>3235661.61</v>
      </c>
    </row>
    <row r="251" spans="1:7" x14ac:dyDescent="0.2">
      <c r="A251" s="31"/>
      <c r="B251" s="31"/>
      <c r="C251" s="31"/>
      <c r="D251" s="31"/>
      <c r="E251" s="31"/>
      <c r="F251" s="31"/>
      <c r="G251" s="31"/>
    </row>
    <row r="252" spans="1:7" ht="13.5" thickBot="1" x14ac:dyDescent="0.25">
      <c r="A252" s="23" t="s">
        <v>48</v>
      </c>
      <c r="B252" s="23"/>
      <c r="C252" s="31"/>
      <c r="D252" s="31"/>
      <c r="E252" s="31"/>
      <c r="F252" s="31"/>
      <c r="G252" s="31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33" t="s">
        <v>7</v>
      </c>
      <c r="E253" s="33" t="s">
        <v>7</v>
      </c>
      <c r="F253" s="33" t="s">
        <v>5</v>
      </c>
      <c r="G253" s="34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36" t="s">
        <v>8</v>
      </c>
      <c r="E254" s="36" t="s">
        <v>9</v>
      </c>
      <c r="F254" s="36" t="s">
        <v>6</v>
      </c>
      <c r="G254" s="37" t="s">
        <v>11</v>
      </c>
    </row>
    <row r="255" spans="1:7" ht="13.5" thickTop="1" x14ac:dyDescent="0.2">
      <c r="A255" s="25" t="s">
        <v>12</v>
      </c>
      <c r="B255" s="25">
        <v>12</v>
      </c>
      <c r="C255" s="25">
        <v>4</v>
      </c>
      <c r="D255" s="24">
        <v>521752</v>
      </c>
      <c r="E255" s="24">
        <v>348497.1</v>
      </c>
      <c r="F255" s="24">
        <f>SUM(D255-E255)</f>
        <v>173254.90000000002</v>
      </c>
      <c r="G255" s="24">
        <v>45046.21</v>
      </c>
    </row>
    <row r="256" spans="1:7" x14ac:dyDescent="0.2">
      <c r="A256" s="25" t="s">
        <v>13</v>
      </c>
      <c r="B256" s="25">
        <v>9</v>
      </c>
      <c r="C256" s="25">
        <v>3</v>
      </c>
      <c r="D256" s="24">
        <v>225088</v>
      </c>
      <c r="E256" s="24">
        <v>137333.75</v>
      </c>
      <c r="F256" s="24">
        <f>SUM(D256-E256)</f>
        <v>87754.25</v>
      </c>
      <c r="G256" s="24">
        <v>22816.11</v>
      </c>
    </row>
    <row r="257" spans="1:11" x14ac:dyDescent="0.2">
      <c r="A257" s="25" t="s">
        <v>14</v>
      </c>
      <c r="B257" s="25">
        <v>71</v>
      </c>
      <c r="C257" s="25">
        <v>2</v>
      </c>
      <c r="D257" s="24">
        <v>4377724.75</v>
      </c>
      <c r="E257" s="24">
        <v>3095656.05</v>
      </c>
      <c r="F257" s="24">
        <f>SUM(D257-E257)</f>
        <v>1282068.7000000002</v>
      </c>
      <c r="G257" s="24">
        <v>416672.33</v>
      </c>
    </row>
    <row r="258" spans="1:11" x14ac:dyDescent="0.2">
      <c r="A258" s="29" t="s">
        <v>15</v>
      </c>
      <c r="B258" s="29">
        <f t="shared" ref="B258:F258" si="31">SUM(B255:B257)</f>
        <v>92</v>
      </c>
      <c r="C258" s="29">
        <f t="shared" si="31"/>
        <v>9</v>
      </c>
      <c r="D258" s="30">
        <f t="shared" si="31"/>
        <v>5124564.75</v>
      </c>
      <c r="E258" s="30">
        <f t="shared" si="31"/>
        <v>3581486.9</v>
      </c>
      <c r="F258" s="30">
        <f t="shared" si="31"/>
        <v>1543077.85</v>
      </c>
      <c r="G258" s="30">
        <f>SUM(G255:G257)</f>
        <v>484534.65</v>
      </c>
    </row>
    <row r="259" spans="1:11" x14ac:dyDescent="0.2">
      <c r="A259" s="13"/>
      <c r="B259" s="13"/>
      <c r="C259" s="13"/>
      <c r="D259" s="9"/>
      <c r="E259" s="9"/>
      <c r="F259" s="9"/>
      <c r="G259" s="9"/>
    </row>
    <row r="260" spans="1:11" ht="15.75" x14ac:dyDescent="0.25">
      <c r="A260" s="128" t="s">
        <v>49</v>
      </c>
      <c r="B260" s="128"/>
      <c r="C260" s="128"/>
      <c r="D260" s="128"/>
      <c r="E260" s="128"/>
      <c r="F260" s="9"/>
      <c r="G260" s="9"/>
    </row>
    <row r="261" spans="1:11" ht="16.5" thickBot="1" x14ac:dyDescent="0.3">
      <c r="A261" s="17"/>
      <c r="B261" s="17"/>
      <c r="C261" s="17"/>
      <c r="D261" s="17"/>
      <c r="E261" s="17"/>
      <c r="F261" s="9"/>
      <c r="G261" s="9"/>
    </row>
    <row r="262" spans="1:11" ht="13.5" customHeight="1" thickTop="1" x14ac:dyDescent="0.2">
      <c r="A262" s="129" t="s">
        <v>54</v>
      </c>
      <c r="B262" s="131" t="s">
        <v>55</v>
      </c>
      <c r="C262" s="133" t="s">
        <v>56</v>
      </c>
      <c r="D262" s="131" t="s">
        <v>50</v>
      </c>
      <c r="E262" s="131" t="s">
        <v>51</v>
      </c>
      <c r="F262" s="131" t="s">
        <v>52</v>
      </c>
      <c r="G262" s="135" t="s">
        <v>53</v>
      </c>
      <c r="H262" s="13"/>
      <c r="I262" s="13"/>
      <c r="J262" s="13"/>
      <c r="K262" s="13"/>
    </row>
    <row r="263" spans="1:11" ht="13.5" thickBot="1" x14ac:dyDescent="0.25">
      <c r="A263" s="130"/>
      <c r="B263" s="132"/>
      <c r="C263" s="134"/>
      <c r="D263" s="132"/>
      <c r="E263" s="132"/>
      <c r="F263" s="132"/>
      <c r="G263" s="136"/>
      <c r="H263" s="16"/>
      <c r="I263" s="16"/>
      <c r="J263" s="16"/>
      <c r="K263" s="16"/>
    </row>
    <row r="264" spans="1:11" ht="13.5" thickTop="1" x14ac:dyDescent="0.2"/>
    <row r="265" spans="1:11" x14ac:dyDescent="0.2">
      <c r="A265" s="12" t="s">
        <v>12</v>
      </c>
      <c r="B265" s="40">
        <f>SUMIF($A$1:$A$258,"TYPE 1",$B$1:$B$258)</f>
        <v>2428</v>
      </c>
      <c r="C265" s="40">
        <f>SUMIF($A$1:$A$258,"TYPE 1",$C$1:$C$258)</f>
        <v>824</v>
      </c>
      <c r="D265" s="14">
        <f>SUMIF($A$1:$A$258,"TYPE 1",$D$1:$D$258)</f>
        <v>87758022.75</v>
      </c>
      <c r="E265" s="14">
        <f>SUMIF($A$1:$A$258,"TYPE 1",$E$1:$E$258)</f>
        <v>61115708.550000004</v>
      </c>
      <c r="F265" s="14">
        <f>SUMIF($A$1:$A$258,"TYPE 1",$F$1:$F$258)</f>
        <v>26642314.200000003</v>
      </c>
      <c r="G265" s="14">
        <f>SUMIF($A$1:$A$258,"TYPE 1",$G$1:$G$258)</f>
        <v>6927001.669999999</v>
      </c>
      <c r="H265" s="14"/>
      <c r="I265" s="14"/>
      <c r="J265" s="14"/>
      <c r="K265" s="14"/>
    </row>
    <row r="266" spans="1:11" x14ac:dyDescent="0.2">
      <c r="A266" s="12" t="s">
        <v>13</v>
      </c>
      <c r="B266" s="40">
        <f>SUMIF($A$1:$A$258,"TYPE 2",$B$1:$B$258)</f>
        <v>1105</v>
      </c>
      <c r="C266" s="40">
        <f>SUMIF($A$1:$A$258,"TYPE 2",$C$1:$C$258)</f>
        <v>383</v>
      </c>
      <c r="D266" s="14">
        <f>SUMIF($A$1:$A$258,"TYPE 2",$D$1:$D$258)</f>
        <v>33199680.449999999</v>
      </c>
      <c r="E266" s="14">
        <f>SUMIF($A$1:$A$258,"TYPE 2",$E$1:$E$258)</f>
        <v>22959271.5</v>
      </c>
      <c r="F266" s="14">
        <f>SUMIF($A$1:$A$258,"TYPE 2",$F$1:$F$258)</f>
        <v>10240408.950000001</v>
      </c>
      <c r="G266" s="14">
        <f>SUMIF($A$1:$A$258,"TYPE 2",$G$1:$G$258)</f>
        <v>2662506.3500000006</v>
      </c>
      <c r="H266" s="14"/>
      <c r="I266" s="14"/>
      <c r="J266" s="14"/>
      <c r="K266" s="14"/>
    </row>
    <row r="267" spans="1:11" x14ac:dyDescent="0.2">
      <c r="A267" s="12" t="s">
        <v>16</v>
      </c>
      <c r="B267" s="40">
        <f>SUMIF($A$1:$A$258,"TYPE 3",$B$1:$B$258)</f>
        <v>43</v>
      </c>
      <c r="C267" s="40">
        <f>SUMIF($A$1:$A$258,"TYPE 3",$C$1:$C$258)</f>
        <v>7</v>
      </c>
      <c r="D267" s="14">
        <f>SUMIF($A$1:$A$258,"TYPE 3",$D$1:$D$258)</f>
        <v>1043361</v>
      </c>
      <c r="E267" s="14">
        <f>SUMIF($A$1:$A$258,"TYPE 3",$E$1:$E$258)</f>
        <v>687379.45</v>
      </c>
      <c r="F267" s="14">
        <f>SUMIF($A$1:$A$258,"TYPE 3",$F$1:$F$258)</f>
        <v>355981.55</v>
      </c>
      <c r="G267" s="14">
        <f>SUMIF($A$1:$A$258,"TYPE 3",$G$1:$G$258)</f>
        <v>92555.200000000012</v>
      </c>
      <c r="H267" s="14"/>
      <c r="I267" s="14"/>
      <c r="J267" s="14"/>
      <c r="K267" s="14"/>
    </row>
    <row r="268" spans="1:11" x14ac:dyDescent="0.2">
      <c r="A268" s="12" t="s">
        <v>17</v>
      </c>
      <c r="B268" s="40">
        <f>SUMIF($A$1:$A$258,"TYPE 4",$B$1:$B$258)</f>
        <v>1016</v>
      </c>
      <c r="C268" s="40">
        <f>SUMIF($A$1:$A$258,"TYPE 4",$C$1:$C$258)</f>
        <v>14</v>
      </c>
      <c r="D268" s="14">
        <f>SUMIF($A$1:$A$258,"TYPE 4",$D$1:$D$258)</f>
        <v>49389979.850000001</v>
      </c>
      <c r="E268" s="14">
        <f>SUMIF($A$1:$A$258,"TYPE 4",$E$1:$E$258)</f>
        <v>36281316</v>
      </c>
      <c r="F268" s="14">
        <f>SUMIF($A$1:$A$258,"TYPE 4",$F$1:$F$258)</f>
        <v>13108663.85</v>
      </c>
      <c r="G268" s="14">
        <f>SUMIF($A$1:$A$258,"TYPE 4",$G$1:$G$258)</f>
        <v>2359559.48</v>
      </c>
      <c r="H268" s="14"/>
      <c r="I268" s="14"/>
      <c r="J268" s="14"/>
      <c r="K268" s="14"/>
    </row>
    <row r="269" spans="1:11" ht="15" x14ac:dyDescent="0.35">
      <c r="A269" s="12" t="s">
        <v>14</v>
      </c>
      <c r="B269" s="40">
        <f>SUMIF($A$1:$A$258,"TYPE 5",$B$1:$B$258)</f>
        <v>7479</v>
      </c>
      <c r="C269" s="40">
        <f>SUMIF($A$1:$A$258,"TYPE 5",$C$1:$C$258)</f>
        <v>196</v>
      </c>
      <c r="D269" s="14">
        <f>SUMIF($A$1:$A$258,"TYPE 5",$D$1:$D$258)</f>
        <v>523863027.44999999</v>
      </c>
      <c r="E269" s="14">
        <f>SUMIF($A$1:$A$258,"TYPE 5",$E$1:$E$258)</f>
        <v>380878665.89999992</v>
      </c>
      <c r="F269" s="14">
        <f>SUMIF($A$1:$A$258,"TYPE 5",$F$1:$F$258)</f>
        <v>142984361.55000001</v>
      </c>
      <c r="G269" s="14">
        <f>SUMIF($A$1:$A$258,"TYPE 5",$G$1:$G$258)</f>
        <v>46469917.509999998</v>
      </c>
      <c r="H269" s="15"/>
      <c r="I269" s="15"/>
      <c r="J269" s="15"/>
      <c r="K269" s="15"/>
    </row>
    <row r="270" spans="1:11" ht="13.5" thickBot="1" x14ac:dyDescent="0.25">
      <c r="A270" s="12" t="s">
        <v>15</v>
      </c>
      <c r="B270" s="41">
        <f>SUM(B265:B269)-1</f>
        <v>12070</v>
      </c>
      <c r="C270" s="41">
        <f t="shared" ref="C270:E270" si="32">SUM(C265:C269)</f>
        <v>1424</v>
      </c>
      <c r="D270" s="27">
        <f t="shared" si="32"/>
        <v>695254071.5</v>
      </c>
      <c r="E270" s="27">
        <f t="shared" si="32"/>
        <v>501922341.39999992</v>
      </c>
      <c r="F270" s="27">
        <f>SUM(F265:F269)</f>
        <v>193331730.10000002</v>
      </c>
      <c r="G270" s="27">
        <f>SUM(G265:G269)</f>
        <v>58511540.209999993</v>
      </c>
      <c r="H270" s="14"/>
      <c r="I270" s="14"/>
      <c r="J270" s="14"/>
      <c r="K270" s="14"/>
    </row>
    <row r="271" spans="1:11" ht="13.5" thickTop="1" x14ac:dyDescent="0.2">
      <c r="A271" s="127"/>
      <c r="B271" s="127"/>
      <c r="C271" s="127"/>
      <c r="D271" s="127"/>
      <c r="E271" s="11"/>
      <c r="F271" s="39"/>
      <c r="G271" s="39"/>
    </row>
    <row r="272" spans="1:11" x14ac:dyDescent="0.2">
      <c r="A272" s="12" t="s">
        <v>57</v>
      </c>
      <c r="B272" s="12"/>
      <c r="C272" s="12"/>
      <c r="D272" s="12"/>
      <c r="E272" s="11"/>
      <c r="F272" s="39"/>
      <c r="G272" s="39"/>
    </row>
    <row r="273" spans="1:5" x14ac:dyDescent="0.2">
      <c r="A273" s="8" t="s">
        <v>58</v>
      </c>
      <c r="E273" s="9"/>
    </row>
    <row r="274" spans="1:5" x14ac:dyDescent="0.2">
      <c r="A274" s="8" t="s">
        <v>59</v>
      </c>
      <c r="E274" s="9"/>
    </row>
    <row r="275" spans="1:5" x14ac:dyDescent="0.2">
      <c r="A275" s="8" t="s">
        <v>60</v>
      </c>
    </row>
    <row r="276" spans="1:5" x14ac:dyDescent="0.2">
      <c r="A276" s="8" t="s">
        <v>61</v>
      </c>
    </row>
  </sheetData>
  <mergeCells count="9">
    <mergeCell ref="G262:G263"/>
    <mergeCell ref="C262:C263"/>
    <mergeCell ref="A262:A263"/>
    <mergeCell ref="B262:B263"/>
    <mergeCell ref="A271:D271"/>
    <mergeCell ref="A260:E260"/>
    <mergeCell ref="D262:D263"/>
    <mergeCell ref="E262:E263"/>
    <mergeCell ref="F262:F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2023
JULY - SEPTEMBER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view="pageLayout" zoomScale="200" zoomScaleNormal="100" zoomScalePageLayoutView="200" workbookViewId="0">
      <selection activeCell="G273" sqref="G273"/>
    </sheetView>
  </sheetViews>
  <sheetFormatPr defaultRowHeight="12.75" x14ac:dyDescent="0.2"/>
  <cols>
    <col min="1" max="1" width="12" customWidth="1"/>
    <col min="2" max="2" width="9.140625" customWidth="1"/>
    <col min="3" max="3" width="6.42578125" customWidth="1"/>
    <col min="4" max="4" width="18.28515625" style="58" bestFit="1" customWidth="1"/>
    <col min="5" max="6" width="16" style="58" bestFit="1" customWidth="1"/>
    <col min="7" max="7" width="15.42578125" style="58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>
        <v>53</v>
      </c>
      <c r="C4" s="5">
        <v>18</v>
      </c>
      <c r="D4" s="10">
        <v>1591782</v>
      </c>
      <c r="E4" s="10">
        <v>1110203.3</v>
      </c>
      <c r="F4" s="1">
        <f>SUM(D4-E4)</f>
        <v>481578.69999999995</v>
      </c>
      <c r="G4" s="10">
        <v>125210.46</v>
      </c>
    </row>
    <row r="5" spans="1:8" x14ac:dyDescent="0.2">
      <c r="A5" s="13" t="s">
        <v>13</v>
      </c>
      <c r="B5" s="5">
        <v>27</v>
      </c>
      <c r="C5" s="5">
        <v>9</v>
      </c>
      <c r="D5" s="10">
        <v>413877</v>
      </c>
      <c r="E5" s="10">
        <v>306193.90000000002</v>
      </c>
      <c r="F5" s="1">
        <f>SUM(D5-E5)</f>
        <v>107683.09999999998</v>
      </c>
      <c r="G5" s="10">
        <v>27997.61</v>
      </c>
    </row>
    <row r="6" spans="1:8" x14ac:dyDescent="0.2">
      <c r="A6" s="25" t="s">
        <v>14</v>
      </c>
      <c r="B6" s="5">
        <v>401</v>
      </c>
      <c r="C6" s="5">
        <v>9</v>
      </c>
      <c r="D6" s="28">
        <v>29237153.350000001</v>
      </c>
      <c r="E6" s="28">
        <v>21510470.550000001</v>
      </c>
      <c r="F6" s="7">
        <f>SUM(D6-E6)</f>
        <v>7726682.8000000007</v>
      </c>
      <c r="G6" s="28">
        <v>2511171.91</v>
      </c>
    </row>
    <row r="7" spans="1:8" x14ac:dyDescent="0.2">
      <c r="A7" s="29" t="s">
        <v>15</v>
      </c>
      <c r="B7" s="29">
        <f t="shared" ref="B7:G7" si="0">SUM(B4:B6)</f>
        <v>481</v>
      </c>
      <c r="C7" s="29">
        <f t="shared" si="0"/>
        <v>36</v>
      </c>
      <c r="D7" s="48">
        <f t="shared" si="0"/>
        <v>31242812.350000001</v>
      </c>
      <c r="E7" s="48">
        <f t="shared" si="0"/>
        <v>22926867.75</v>
      </c>
      <c r="F7" s="48">
        <f t="shared" si="0"/>
        <v>8315944.6000000006</v>
      </c>
      <c r="G7" s="48">
        <f t="shared" si="0"/>
        <v>2664379.98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5">
        <v>30</v>
      </c>
      <c r="C12" s="5">
        <v>10</v>
      </c>
      <c r="D12" s="28">
        <v>525347</v>
      </c>
      <c r="E12" s="28">
        <v>360600.25</v>
      </c>
      <c r="F12" s="28">
        <f>SUM(D12-E12)</f>
        <v>164746.75</v>
      </c>
      <c r="G12" s="28">
        <v>42834.16</v>
      </c>
    </row>
    <row r="13" spans="1:8" x14ac:dyDescent="0.2">
      <c r="A13" s="25" t="s">
        <v>13</v>
      </c>
      <c r="B13" s="5">
        <v>15</v>
      </c>
      <c r="C13" s="5">
        <v>5</v>
      </c>
      <c r="D13" s="28">
        <v>339838</v>
      </c>
      <c r="E13" s="28">
        <v>234016.75</v>
      </c>
      <c r="F13" s="28">
        <f>SUM(D13-E13)</f>
        <v>105821.25</v>
      </c>
      <c r="G13" s="28">
        <v>27513.53</v>
      </c>
    </row>
    <row r="14" spans="1:8" x14ac:dyDescent="0.2">
      <c r="A14" s="25" t="s">
        <v>14</v>
      </c>
      <c r="B14" s="5">
        <v>106</v>
      </c>
      <c r="C14" s="5">
        <v>3</v>
      </c>
      <c r="D14" s="28">
        <v>6151719</v>
      </c>
      <c r="E14" s="28">
        <v>4376264.7</v>
      </c>
      <c r="F14" s="38">
        <f>SUM(D14-E14)</f>
        <v>1775454.2999999998</v>
      </c>
      <c r="G14" s="28">
        <v>577022.65</v>
      </c>
    </row>
    <row r="15" spans="1:8" x14ac:dyDescent="0.2">
      <c r="A15" s="29" t="s">
        <v>15</v>
      </c>
      <c r="B15" s="29">
        <f t="shared" ref="B15:G15" si="1">SUM(B12:B14)</f>
        <v>151</v>
      </c>
      <c r="C15" s="29">
        <f t="shared" si="1"/>
        <v>18</v>
      </c>
      <c r="D15" s="48">
        <f t="shared" si="1"/>
        <v>7016904</v>
      </c>
      <c r="E15" s="48">
        <f t="shared" si="1"/>
        <v>4970881.7</v>
      </c>
      <c r="F15" s="48">
        <f t="shared" si="1"/>
        <v>2046022.2999999998</v>
      </c>
      <c r="G15" s="48">
        <f t="shared" si="1"/>
        <v>647370.34000000008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5">
        <v>21</v>
      </c>
      <c r="C20" s="5">
        <v>7</v>
      </c>
      <c r="D20" s="7">
        <v>558274</v>
      </c>
      <c r="E20" s="7">
        <v>380234.45</v>
      </c>
      <c r="F20" s="7">
        <f>SUM(D20-E20)</f>
        <v>178039.55</v>
      </c>
      <c r="G20" s="7">
        <v>46290.28</v>
      </c>
    </row>
    <row r="21" spans="1:7" x14ac:dyDescent="0.2">
      <c r="A21" s="25" t="s">
        <v>13</v>
      </c>
      <c r="B21" s="5">
        <v>12</v>
      </c>
      <c r="C21" s="5">
        <v>4</v>
      </c>
      <c r="D21" s="7">
        <v>256079</v>
      </c>
      <c r="E21" s="7">
        <v>172009.5</v>
      </c>
      <c r="F21" s="7">
        <f>SUM(D21-E21)</f>
        <v>84069.5</v>
      </c>
      <c r="G21" s="7">
        <v>21858.07</v>
      </c>
    </row>
    <row r="22" spans="1:7" x14ac:dyDescent="0.2">
      <c r="A22" s="25" t="s">
        <v>14</v>
      </c>
      <c r="B22" s="5">
        <v>84</v>
      </c>
      <c r="C22" s="5">
        <v>3</v>
      </c>
      <c r="D22" s="7">
        <v>4233005.05</v>
      </c>
      <c r="E22" s="7">
        <v>2937519</v>
      </c>
      <c r="F22" s="7">
        <f>SUM(D22-E22)</f>
        <v>1295486.0499999998</v>
      </c>
      <c r="G22" s="7">
        <v>421032.97</v>
      </c>
    </row>
    <row r="23" spans="1:7" x14ac:dyDescent="0.2">
      <c r="A23" s="29" t="s">
        <v>15</v>
      </c>
      <c r="B23" s="29">
        <f t="shared" ref="B23:G23" si="2">SUM(B20:B22)</f>
        <v>117</v>
      </c>
      <c r="C23" s="29">
        <f t="shared" si="2"/>
        <v>14</v>
      </c>
      <c r="D23" s="48">
        <f t="shared" si="2"/>
        <v>5047358.05</v>
      </c>
      <c r="E23" s="48">
        <v>2937519</v>
      </c>
      <c r="F23" s="48">
        <f t="shared" si="2"/>
        <v>1557595.0999999999</v>
      </c>
      <c r="G23" s="48">
        <f t="shared" si="2"/>
        <v>489181.31999999995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5">
        <v>66</v>
      </c>
      <c r="C28" s="5">
        <v>22</v>
      </c>
      <c r="D28" s="7">
        <v>1964491</v>
      </c>
      <c r="E28" s="7">
        <v>1365348.6</v>
      </c>
      <c r="F28" s="7">
        <f>SUM(D28-E28)</f>
        <v>599142.39999999991</v>
      </c>
      <c r="G28" s="7">
        <v>155777.01999999999</v>
      </c>
    </row>
    <row r="29" spans="1:7" x14ac:dyDescent="0.2">
      <c r="A29" s="25" t="s">
        <v>13</v>
      </c>
      <c r="B29" s="5">
        <v>31</v>
      </c>
      <c r="C29" s="5">
        <v>11</v>
      </c>
      <c r="D29" s="7">
        <v>616954</v>
      </c>
      <c r="E29" s="7">
        <v>396399.95</v>
      </c>
      <c r="F29" s="7">
        <f>SUM(D29-E29)</f>
        <v>220554.05</v>
      </c>
      <c r="G29" s="7">
        <v>57344.05</v>
      </c>
    </row>
    <row r="30" spans="1:7" x14ac:dyDescent="0.2">
      <c r="A30" s="25" t="s">
        <v>16</v>
      </c>
      <c r="B30" s="5">
        <v>11</v>
      </c>
      <c r="C30" s="5">
        <v>1</v>
      </c>
      <c r="D30" s="7">
        <v>217334</v>
      </c>
      <c r="E30" s="7">
        <v>155103.95000000001</v>
      </c>
      <c r="F30" s="7">
        <f>SUM(D30-E30)</f>
        <v>62230.049999999988</v>
      </c>
      <c r="G30" s="7">
        <v>16179.81</v>
      </c>
    </row>
    <row r="31" spans="1:7" x14ac:dyDescent="0.2">
      <c r="A31" s="25" t="s">
        <v>14</v>
      </c>
      <c r="B31" s="5">
        <v>118</v>
      </c>
      <c r="C31" s="5">
        <v>4</v>
      </c>
      <c r="D31" s="7">
        <v>6239824.4500000002</v>
      </c>
      <c r="E31" s="7">
        <v>4426943.45</v>
      </c>
      <c r="F31" s="7">
        <f>SUM(D31-E31)</f>
        <v>1812881</v>
      </c>
      <c r="G31" s="7">
        <v>589186.32999999996</v>
      </c>
    </row>
    <row r="32" spans="1:7" x14ac:dyDescent="0.2">
      <c r="A32" s="29" t="s">
        <v>15</v>
      </c>
      <c r="B32" s="29">
        <f t="shared" ref="B32:G32" si="3">SUM(B28:B31)</f>
        <v>226</v>
      </c>
      <c r="C32" s="29">
        <f t="shared" si="3"/>
        <v>38</v>
      </c>
      <c r="D32" s="48">
        <f t="shared" si="3"/>
        <v>9038603.4499999993</v>
      </c>
      <c r="E32" s="48">
        <f t="shared" si="3"/>
        <v>6343795.9500000002</v>
      </c>
      <c r="F32" s="48">
        <f t="shared" si="3"/>
        <v>2694807.5</v>
      </c>
      <c r="G32" s="48">
        <f t="shared" si="3"/>
        <v>818487.21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5">
        <v>143</v>
      </c>
      <c r="C37" s="5">
        <v>47</v>
      </c>
      <c r="D37" s="7">
        <v>5349709</v>
      </c>
      <c r="E37" s="7">
        <v>3829785.1</v>
      </c>
      <c r="F37" s="7">
        <f>SUM(D37-E37)</f>
        <v>1519923.9</v>
      </c>
      <c r="G37" s="7">
        <v>395180.21</v>
      </c>
    </row>
    <row r="38" spans="1:7" x14ac:dyDescent="0.2">
      <c r="A38" s="25" t="s">
        <v>13</v>
      </c>
      <c r="B38" s="5">
        <v>56</v>
      </c>
      <c r="C38" s="5">
        <v>19</v>
      </c>
      <c r="D38" s="7">
        <v>1726256</v>
      </c>
      <c r="E38" s="7">
        <v>1123043</v>
      </c>
      <c r="F38" s="7">
        <f>SUM(D38-E38)</f>
        <v>603213</v>
      </c>
      <c r="G38" s="7">
        <v>156835.38</v>
      </c>
    </row>
    <row r="39" spans="1:7" x14ac:dyDescent="0.2">
      <c r="A39" s="25" t="s">
        <v>16</v>
      </c>
      <c r="B39" s="5">
        <v>6</v>
      </c>
      <c r="C39" s="5">
        <v>1</v>
      </c>
      <c r="D39" s="7">
        <v>322391</v>
      </c>
      <c r="E39" s="7">
        <v>221293.15</v>
      </c>
      <c r="F39" s="7">
        <f>SUM(D39-E39)</f>
        <v>101097.85</v>
      </c>
      <c r="G39" s="7">
        <v>26285.439999999999</v>
      </c>
    </row>
    <row r="40" spans="1:7" x14ac:dyDescent="0.2">
      <c r="A40" s="25" t="s">
        <v>14</v>
      </c>
      <c r="B40" s="5">
        <v>468</v>
      </c>
      <c r="C40" s="5">
        <v>14</v>
      </c>
      <c r="D40" s="7">
        <v>28321130.350000001</v>
      </c>
      <c r="E40" s="7">
        <v>20359254.5</v>
      </c>
      <c r="F40" s="7">
        <f>SUM(D40-E40)</f>
        <v>7961875.8500000015</v>
      </c>
      <c r="G40" s="7">
        <v>2587609.65</v>
      </c>
    </row>
    <row r="41" spans="1:7" x14ac:dyDescent="0.2">
      <c r="A41" s="29" t="s">
        <v>15</v>
      </c>
      <c r="B41" s="29">
        <f t="shared" ref="B41:G41" si="4">SUM(B37:B40)</f>
        <v>673</v>
      </c>
      <c r="C41" s="29">
        <f t="shared" si="4"/>
        <v>81</v>
      </c>
      <c r="D41" s="48">
        <f t="shared" si="4"/>
        <v>35719486.350000001</v>
      </c>
      <c r="E41" s="48">
        <f t="shared" si="4"/>
        <v>25533375.75</v>
      </c>
      <c r="F41" s="48">
        <f t="shared" si="4"/>
        <v>10186110.600000001</v>
      </c>
      <c r="G41" s="48">
        <f t="shared" si="4"/>
        <v>3165910.6799999997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5">
        <v>149</v>
      </c>
      <c r="C46" s="5">
        <v>51</v>
      </c>
      <c r="D46" s="7">
        <v>4867834.3499999996</v>
      </c>
      <c r="E46" s="7">
        <v>3404819.1</v>
      </c>
      <c r="F46" s="7">
        <f>SUM(D46-E46)</f>
        <v>1463015.2499999995</v>
      </c>
      <c r="G46" s="7">
        <v>380383.97</v>
      </c>
    </row>
    <row r="47" spans="1:7" x14ac:dyDescent="0.2">
      <c r="A47" s="25" t="s">
        <v>13</v>
      </c>
      <c r="B47" s="5">
        <v>33</v>
      </c>
      <c r="C47" s="5">
        <v>11</v>
      </c>
      <c r="D47" s="7">
        <v>785176</v>
      </c>
      <c r="E47" s="7">
        <v>539229.55000000005</v>
      </c>
      <c r="F47" s="7">
        <f>SUM(D47-E47)</f>
        <v>245946.44999999995</v>
      </c>
      <c r="G47" s="7">
        <v>63946.080000000002</v>
      </c>
    </row>
    <row r="48" spans="1:7" x14ac:dyDescent="0.2">
      <c r="A48" s="25" t="s">
        <v>14</v>
      </c>
      <c r="B48" s="5">
        <v>738</v>
      </c>
      <c r="C48" s="5">
        <v>20</v>
      </c>
      <c r="D48" s="7">
        <v>41854614.299999997</v>
      </c>
      <c r="E48" s="7">
        <v>30059989.100000001</v>
      </c>
      <c r="F48" s="7">
        <f>SUM(D48-E48)</f>
        <v>11794625.199999996</v>
      </c>
      <c r="G48" s="7">
        <v>3833253.19</v>
      </c>
    </row>
    <row r="49" spans="1:7" x14ac:dyDescent="0.2">
      <c r="A49" s="29" t="s">
        <v>15</v>
      </c>
      <c r="B49" s="29">
        <f t="shared" ref="B49:G49" si="5">SUM(B46:B48)</f>
        <v>920</v>
      </c>
      <c r="C49" s="29">
        <f t="shared" si="5"/>
        <v>82</v>
      </c>
      <c r="D49" s="48">
        <f t="shared" si="5"/>
        <v>47507624.649999999</v>
      </c>
      <c r="E49" s="48">
        <f t="shared" si="5"/>
        <v>34004037.75</v>
      </c>
      <c r="F49" s="48">
        <f t="shared" si="5"/>
        <v>13503586.899999995</v>
      </c>
      <c r="G49" s="48">
        <f t="shared" si="5"/>
        <v>4277583.24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5">
        <v>3</v>
      </c>
      <c r="C54" s="5">
        <v>1</v>
      </c>
      <c r="D54" s="7">
        <v>379650</v>
      </c>
      <c r="E54" s="7">
        <v>269201.40000000002</v>
      </c>
      <c r="F54" s="7">
        <f>SUM(D54-E54)</f>
        <v>110448.59999999998</v>
      </c>
      <c r="G54" s="7">
        <v>28716.639999999999</v>
      </c>
    </row>
    <row r="55" spans="1:7" x14ac:dyDescent="0.2">
      <c r="A55" s="25" t="s">
        <v>13</v>
      </c>
      <c r="B55" s="5">
        <v>3</v>
      </c>
      <c r="C55" s="5">
        <v>1</v>
      </c>
      <c r="D55" s="7">
        <v>78896</v>
      </c>
      <c r="E55" s="7">
        <v>47690.9</v>
      </c>
      <c r="F55" s="7">
        <f>SUM(D55-E55)</f>
        <v>31205.1</v>
      </c>
      <c r="G55" s="7">
        <v>8113.33</v>
      </c>
    </row>
    <row r="56" spans="1:7" x14ac:dyDescent="0.2">
      <c r="A56" s="25" t="s">
        <v>16</v>
      </c>
      <c r="B56" s="5">
        <v>3</v>
      </c>
      <c r="C56" s="5">
        <v>1</v>
      </c>
      <c r="D56" s="7">
        <v>48363</v>
      </c>
      <c r="E56" s="7">
        <v>35438.85</v>
      </c>
      <c r="F56" s="7">
        <f>SUM(D56-E56)</f>
        <v>12924.150000000001</v>
      </c>
      <c r="G56" s="7">
        <v>3360.28</v>
      </c>
    </row>
    <row r="57" spans="1:7" x14ac:dyDescent="0.2">
      <c r="A57" s="29" t="s">
        <v>15</v>
      </c>
      <c r="B57" s="29">
        <f>SUM(B54:B56)</f>
        <v>9</v>
      </c>
      <c r="C57" s="29">
        <f t="shared" ref="C57" si="6">SUM(C54:C56)</f>
        <v>3</v>
      </c>
      <c r="D57" s="48">
        <f>SUM(D54:D56)</f>
        <v>506909</v>
      </c>
      <c r="E57" s="48">
        <f t="shared" ref="E57:F57" si="7">SUM(E54:E56)</f>
        <v>352331.15</v>
      </c>
      <c r="F57" s="48">
        <f t="shared" si="7"/>
        <v>154577.84999999998</v>
      </c>
      <c r="G57" s="142">
        <f t="shared" ref="G57" si="8">SUM(G54:G56)</f>
        <v>40190.25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>
        <v>9</v>
      </c>
      <c r="C62" s="5">
        <v>3</v>
      </c>
      <c r="D62" s="7">
        <v>88316</v>
      </c>
      <c r="E62" s="7">
        <v>69017.55</v>
      </c>
      <c r="F62" s="7">
        <f>SUM(D62-E62)</f>
        <v>19298.449999999997</v>
      </c>
      <c r="G62" s="7">
        <v>5017.6000000000004</v>
      </c>
    </row>
    <row r="63" spans="1:7" x14ac:dyDescent="0.2">
      <c r="A63" s="25" t="s">
        <v>14</v>
      </c>
      <c r="B63" s="5">
        <v>163</v>
      </c>
      <c r="C63" s="5">
        <v>5</v>
      </c>
      <c r="D63" s="7">
        <v>10286039.4</v>
      </c>
      <c r="E63" s="7">
        <v>7544391.9500000002</v>
      </c>
      <c r="F63" s="7">
        <f>SUM(D63-E63)</f>
        <v>2741647.45</v>
      </c>
      <c r="G63" s="7">
        <v>891035.42</v>
      </c>
    </row>
    <row r="64" spans="1:7" x14ac:dyDescent="0.2">
      <c r="A64" s="29" t="s">
        <v>15</v>
      </c>
      <c r="B64" s="29">
        <f>SUM(B62:B63)</f>
        <v>172</v>
      </c>
      <c r="C64" s="29">
        <f>SUM(C62:C63)</f>
        <v>8</v>
      </c>
      <c r="D64" s="48">
        <f t="shared" ref="B64:G64" si="9">SUM(D62:D63)</f>
        <v>10374355.4</v>
      </c>
      <c r="E64" s="48">
        <f t="shared" si="9"/>
        <v>7613409.5</v>
      </c>
      <c r="F64" s="48">
        <f t="shared" si="9"/>
        <v>2760945.9000000004</v>
      </c>
      <c r="G64" s="48">
        <f t="shared" si="9"/>
        <v>896053.02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5">
        <v>6</v>
      </c>
      <c r="C69" s="5">
        <v>2</v>
      </c>
      <c r="D69" s="7">
        <v>275458</v>
      </c>
      <c r="E69" s="7">
        <v>181718.2</v>
      </c>
      <c r="F69" s="7">
        <f>SUM(D69-E69)</f>
        <v>93739.799999999988</v>
      </c>
      <c r="G69" s="7">
        <v>24372.35</v>
      </c>
    </row>
    <row r="70" spans="1:7" x14ac:dyDescent="0.2">
      <c r="A70" s="25" t="s">
        <v>13</v>
      </c>
      <c r="B70" s="5"/>
      <c r="C70" s="5"/>
      <c r="D70" s="7"/>
      <c r="E70" s="7"/>
      <c r="F70" s="7">
        <f>SUM(D70-E70)</f>
        <v>0</v>
      </c>
      <c r="G70" s="7"/>
    </row>
    <row r="71" spans="1:7" x14ac:dyDescent="0.2">
      <c r="A71" s="25" t="s">
        <v>14</v>
      </c>
      <c r="B71" s="5">
        <v>17</v>
      </c>
      <c r="C71" s="5">
        <v>1</v>
      </c>
      <c r="D71" s="7">
        <v>1485397</v>
      </c>
      <c r="E71" s="7">
        <v>1091883.1499999999</v>
      </c>
      <c r="F71" s="7">
        <f>SUM(D71-E71)</f>
        <v>393513.85000000009</v>
      </c>
      <c r="G71" s="7">
        <v>127892</v>
      </c>
    </row>
    <row r="72" spans="1:7" x14ac:dyDescent="0.2">
      <c r="A72" s="29" t="s">
        <v>15</v>
      </c>
      <c r="B72" s="29">
        <f t="shared" ref="B72:G72" si="10">SUM(B69:B71)</f>
        <v>23</v>
      </c>
      <c r="C72" s="29">
        <f t="shared" si="10"/>
        <v>3</v>
      </c>
      <c r="D72" s="48">
        <f t="shared" si="10"/>
        <v>1760855</v>
      </c>
      <c r="E72" s="48">
        <f t="shared" si="10"/>
        <v>1273601.3499999999</v>
      </c>
      <c r="F72" s="48">
        <f t="shared" si="10"/>
        <v>487253.65000000008</v>
      </c>
      <c r="G72" s="48">
        <f t="shared" si="10"/>
        <v>152264.35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5">
        <v>42</v>
      </c>
      <c r="C77" s="5">
        <v>14</v>
      </c>
      <c r="D77" s="7">
        <v>1774762</v>
      </c>
      <c r="E77" s="7">
        <v>1215648.75</v>
      </c>
      <c r="F77" s="7">
        <f>SUM(D77-E77)</f>
        <v>559113.25</v>
      </c>
      <c r="G77" s="7">
        <v>145369.45000000001</v>
      </c>
    </row>
    <row r="78" spans="1:7" x14ac:dyDescent="0.2">
      <c r="A78" s="25" t="s">
        <v>13</v>
      </c>
      <c r="B78" s="5">
        <v>22</v>
      </c>
      <c r="C78" s="5">
        <v>7</v>
      </c>
      <c r="D78" s="7">
        <v>642203.05000000005</v>
      </c>
      <c r="E78" s="7">
        <v>426579.35</v>
      </c>
      <c r="F78" s="7">
        <f>SUM(D78-E78)</f>
        <v>215623.70000000007</v>
      </c>
      <c r="G78" s="7">
        <v>56062.16</v>
      </c>
    </row>
    <row r="79" spans="1:7" x14ac:dyDescent="0.2">
      <c r="A79" s="25" t="s">
        <v>14</v>
      </c>
      <c r="B79" s="5">
        <v>140</v>
      </c>
      <c r="C79" s="5">
        <v>4</v>
      </c>
      <c r="D79" s="7">
        <v>15267385.15</v>
      </c>
      <c r="E79" s="7">
        <v>11222640.65</v>
      </c>
      <c r="F79" s="7">
        <f>SUM(D79-E79)</f>
        <v>4044744.5</v>
      </c>
      <c r="G79" s="7">
        <v>1314541.96</v>
      </c>
    </row>
    <row r="80" spans="1:7" x14ac:dyDescent="0.2">
      <c r="A80" s="29" t="s">
        <v>15</v>
      </c>
      <c r="B80" s="29">
        <f t="shared" ref="B80:G80" si="11">SUM(B77:B79)</f>
        <v>204</v>
      </c>
      <c r="C80" s="29">
        <f t="shared" si="11"/>
        <v>25</v>
      </c>
      <c r="D80" s="48">
        <f t="shared" si="11"/>
        <v>17684350.199999999</v>
      </c>
      <c r="E80" s="48">
        <f t="shared" si="11"/>
        <v>12864868.75</v>
      </c>
      <c r="F80" s="48">
        <f t="shared" si="11"/>
        <v>4819481.45</v>
      </c>
      <c r="G80" s="48">
        <f t="shared" si="11"/>
        <v>1515973.57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3">
        <v>560</v>
      </c>
      <c r="C85" s="3">
        <v>189</v>
      </c>
      <c r="D85" s="1">
        <v>26197632.899999999</v>
      </c>
      <c r="E85" s="1">
        <v>18049227.649999999</v>
      </c>
      <c r="F85" s="1">
        <f>SUM(D85-E85)</f>
        <v>8148405.25</v>
      </c>
      <c r="G85" s="1">
        <v>2118585.37</v>
      </c>
    </row>
    <row r="86" spans="1:7" x14ac:dyDescent="0.2">
      <c r="A86" s="25" t="s">
        <v>13</v>
      </c>
      <c r="B86" s="3">
        <v>316</v>
      </c>
      <c r="C86" s="3">
        <v>111</v>
      </c>
      <c r="D86" s="1">
        <v>11670096.35</v>
      </c>
      <c r="E86" s="1">
        <v>8103361.7000000002</v>
      </c>
      <c r="F86" s="1">
        <f>SUM(D86-E86)</f>
        <v>3566734.6499999994</v>
      </c>
      <c r="G86" s="1">
        <v>927351.01</v>
      </c>
    </row>
    <row r="87" spans="1:7" x14ac:dyDescent="0.2">
      <c r="A87" s="25" t="s">
        <v>16</v>
      </c>
      <c r="B87" s="3"/>
      <c r="C87" s="3"/>
      <c r="D87" s="1"/>
      <c r="E87" s="1"/>
      <c r="F87" s="1">
        <f>SUM(D87-E87)</f>
        <v>0</v>
      </c>
      <c r="G87" s="1"/>
    </row>
    <row r="88" spans="1:7" x14ac:dyDescent="0.2">
      <c r="A88" s="25" t="s">
        <v>17</v>
      </c>
      <c r="B88" s="3">
        <v>506</v>
      </c>
      <c r="C88" s="3">
        <v>5</v>
      </c>
      <c r="D88" s="1">
        <v>26730049</v>
      </c>
      <c r="E88" s="1">
        <v>19564606.850000001</v>
      </c>
      <c r="F88" s="1">
        <f>SUM(D88-E88)</f>
        <v>7165442.1499999985</v>
      </c>
      <c r="G88" s="1">
        <v>1289779.5900000001</v>
      </c>
    </row>
    <row r="89" spans="1:7" x14ac:dyDescent="0.2">
      <c r="A89" s="25" t="s">
        <v>14</v>
      </c>
      <c r="B89" s="5">
        <v>227</v>
      </c>
      <c r="C89" s="5">
        <v>5</v>
      </c>
      <c r="D89" s="7">
        <v>20607873.75</v>
      </c>
      <c r="E89" s="7">
        <v>14987363.550000001</v>
      </c>
      <c r="F89" s="7">
        <f>SUM(D89-E89)</f>
        <v>5620510.1999999993</v>
      </c>
      <c r="G89" s="7">
        <v>1826665.82</v>
      </c>
    </row>
    <row r="90" spans="1:7" x14ac:dyDescent="0.2">
      <c r="A90" s="29" t="s">
        <v>15</v>
      </c>
      <c r="B90" s="29">
        <f t="shared" ref="B90:G90" si="12">SUM(B85:B89)</f>
        <v>1609</v>
      </c>
      <c r="C90" s="29">
        <f t="shared" si="12"/>
        <v>310</v>
      </c>
      <c r="D90" s="48">
        <f t="shared" si="12"/>
        <v>85205652</v>
      </c>
      <c r="E90" s="48">
        <f t="shared" si="12"/>
        <v>60704559.75</v>
      </c>
      <c r="F90" s="48">
        <f t="shared" si="12"/>
        <v>24501092.249999996</v>
      </c>
      <c r="G90" s="48">
        <f t="shared" si="12"/>
        <v>6162381.79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5">
        <v>26</v>
      </c>
      <c r="C95" s="5">
        <v>9</v>
      </c>
      <c r="D95" s="7">
        <v>614742.1</v>
      </c>
      <c r="E95" s="7">
        <v>404166.95</v>
      </c>
      <c r="F95" s="7">
        <f>SUM(D95-E95)</f>
        <v>210575.14999999997</v>
      </c>
      <c r="G95" s="7">
        <v>54749.54</v>
      </c>
    </row>
    <row r="96" spans="1:7" x14ac:dyDescent="0.2">
      <c r="A96" s="25" t="s">
        <v>13</v>
      </c>
      <c r="B96" s="5">
        <v>6</v>
      </c>
      <c r="C96" s="5">
        <v>2</v>
      </c>
      <c r="D96" s="7">
        <v>223600</v>
      </c>
      <c r="E96" s="7">
        <v>155803.20000000001</v>
      </c>
      <c r="F96" s="7">
        <f>SUM(D96-E96)</f>
        <v>67796.799999999988</v>
      </c>
      <c r="G96" s="7">
        <v>17627.169999999998</v>
      </c>
    </row>
    <row r="97" spans="1:7" x14ac:dyDescent="0.2">
      <c r="A97" s="25" t="s">
        <v>14</v>
      </c>
      <c r="B97" s="5">
        <v>119</v>
      </c>
      <c r="C97" s="5">
        <v>3</v>
      </c>
      <c r="D97" s="7">
        <v>6784853</v>
      </c>
      <c r="E97" s="7">
        <v>5058528.55</v>
      </c>
      <c r="F97" s="7">
        <f>SUM(D97-E97)</f>
        <v>1726324.4500000002</v>
      </c>
      <c r="G97" s="7">
        <v>561055.44999999995</v>
      </c>
    </row>
    <row r="98" spans="1:7" x14ac:dyDescent="0.2">
      <c r="A98" s="29" t="s">
        <v>15</v>
      </c>
      <c r="B98" s="29">
        <f t="shared" ref="B98:G98" si="13">SUM(B95:B97)</f>
        <v>151</v>
      </c>
      <c r="C98" s="29">
        <f t="shared" si="13"/>
        <v>14</v>
      </c>
      <c r="D98" s="48">
        <f t="shared" si="13"/>
        <v>7623195.0999999996</v>
      </c>
      <c r="E98" s="48">
        <f t="shared" si="13"/>
        <v>5618498.7000000002</v>
      </c>
      <c r="F98" s="48">
        <f t="shared" si="13"/>
        <v>2004696.4000000001</v>
      </c>
      <c r="G98" s="48">
        <f t="shared" si="13"/>
        <v>633432.15999999992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5">
        <v>108</v>
      </c>
      <c r="C103" s="5">
        <v>37</v>
      </c>
      <c r="D103" s="7">
        <v>3004249</v>
      </c>
      <c r="E103" s="7">
        <v>2156069.2000000002</v>
      </c>
      <c r="F103" s="7">
        <f>SUM(D103-E103)</f>
        <v>848179.79999999981</v>
      </c>
      <c r="G103" s="7">
        <v>220526.75</v>
      </c>
    </row>
    <row r="104" spans="1:7" x14ac:dyDescent="0.2">
      <c r="A104" s="25" t="s">
        <v>13</v>
      </c>
      <c r="B104" s="5">
        <v>31</v>
      </c>
      <c r="C104" s="5">
        <v>10</v>
      </c>
      <c r="D104" s="7">
        <v>449967</v>
      </c>
      <c r="E104" s="7">
        <v>319735.7</v>
      </c>
      <c r="F104" s="7">
        <f>SUM(D104-E104)</f>
        <v>130231.29999999999</v>
      </c>
      <c r="G104" s="7">
        <v>33860.14</v>
      </c>
    </row>
    <row r="105" spans="1:7" x14ac:dyDescent="0.2">
      <c r="A105" s="25" t="s">
        <v>16</v>
      </c>
      <c r="B105" s="5">
        <v>5</v>
      </c>
      <c r="C105" s="5">
        <v>1</v>
      </c>
      <c r="D105" s="7">
        <v>192505</v>
      </c>
      <c r="E105" s="7">
        <v>128928.65</v>
      </c>
      <c r="F105" s="7">
        <f>SUM(D105-E105)</f>
        <v>63576.350000000006</v>
      </c>
      <c r="G105" s="7">
        <v>16529.849999999999</v>
      </c>
    </row>
    <row r="106" spans="1:7" x14ac:dyDescent="0.2">
      <c r="A106" s="25" t="s">
        <v>17</v>
      </c>
      <c r="B106" s="5">
        <v>50</v>
      </c>
      <c r="C106" s="5">
        <v>1</v>
      </c>
      <c r="D106" s="7">
        <v>1268034</v>
      </c>
      <c r="E106" s="7">
        <v>953824.45</v>
      </c>
      <c r="F106" s="7">
        <f>SUM(D106-E106)</f>
        <v>314209.55000000005</v>
      </c>
      <c r="G106" s="7">
        <v>56557.72</v>
      </c>
    </row>
    <row r="107" spans="1:7" x14ac:dyDescent="0.2">
      <c r="A107" s="25" t="s">
        <v>14</v>
      </c>
      <c r="B107" s="5">
        <v>502</v>
      </c>
      <c r="C107" s="5">
        <v>12</v>
      </c>
      <c r="D107" s="7">
        <v>35590462.200000003</v>
      </c>
      <c r="E107" s="7">
        <v>26091950.149999999</v>
      </c>
      <c r="F107" s="7">
        <f>SUM(D107-E107)</f>
        <v>9498512.0500000045</v>
      </c>
      <c r="G107" s="7">
        <v>3087016.42</v>
      </c>
    </row>
    <row r="108" spans="1:7" x14ac:dyDescent="0.2">
      <c r="A108" s="29" t="s">
        <v>15</v>
      </c>
      <c r="B108" s="29">
        <f t="shared" ref="B108:G108" si="14">SUM(B103:B107)</f>
        <v>696</v>
      </c>
      <c r="C108" s="29">
        <f t="shared" si="14"/>
        <v>61</v>
      </c>
      <c r="D108" s="48">
        <f t="shared" si="14"/>
        <v>40505217.200000003</v>
      </c>
      <c r="E108" s="48">
        <f t="shared" si="14"/>
        <v>29650508.149999999</v>
      </c>
      <c r="F108" s="48">
        <f t="shared" si="14"/>
        <v>10854709.050000004</v>
      </c>
      <c r="G108" s="48">
        <f t="shared" si="14"/>
        <v>3414490.88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5">
        <v>7</v>
      </c>
      <c r="C113" s="5">
        <v>3</v>
      </c>
      <c r="D113" s="7">
        <v>201027</v>
      </c>
      <c r="E113" s="7">
        <v>152925.65</v>
      </c>
      <c r="F113" s="7">
        <f>SUM(D113-E113)</f>
        <v>48101.350000000006</v>
      </c>
      <c r="G113" s="7">
        <v>12506.35</v>
      </c>
    </row>
    <row r="114" spans="1:7" x14ac:dyDescent="0.2">
      <c r="A114" s="25" t="s">
        <v>14</v>
      </c>
      <c r="B114" s="5">
        <v>213</v>
      </c>
      <c r="C114" s="5">
        <v>7</v>
      </c>
      <c r="D114" s="7">
        <v>10408940.050000001</v>
      </c>
      <c r="E114" s="7">
        <v>7494436</v>
      </c>
      <c r="F114" s="7">
        <f>SUM(D114-E114)</f>
        <v>2914504.0500000007</v>
      </c>
      <c r="G114" s="7">
        <v>947213.82</v>
      </c>
    </row>
    <row r="115" spans="1:7" x14ac:dyDescent="0.2">
      <c r="A115" s="29" t="s">
        <v>15</v>
      </c>
      <c r="B115" s="29">
        <f t="shared" ref="B115:G115" si="15">SUM(B113:B114)</f>
        <v>220</v>
      </c>
      <c r="C115" s="29">
        <f t="shared" si="15"/>
        <v>10</v>
      </c>
      <c r="D115" s="48">
        <f t="shared" si="15"/>
        <v>10609967.050000001</v>
      </c>
      <c r="E115" s="48">
        <f t="shared" si="15"/>
        <v>7647361.6500000004</v>
      </c>
      <c r="F115" s="48">
        <f t="shared" si="15"/>
        <v>2962605.4000000008</v>
      </c>
      <c r="G115" s="48">
        <f t="shared" si="15"/>
        <v>959720.16999999993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5">
        <v>465</v>
      </c>
      <c r="C121" s="5">
        <v>163</v>
      </c>
      <c r="D121" s="7">
        <v>13023633.5</v>
      </c>
      <c r="E121" s="7">
        <v>9038842.5999999996</v>
      </c>
      <c r="F121" s="7">
        <f>SUM(D121-E121)</f>
        <v>3984790.9000000004</v>
      </c>
      <c r="G121" s="7">
        <v>1036045.63</v>
      </c>
    </row>
    <row r="122" spans="1:7" x14ac:dyDescent="0.2">
      <c r="A122" s="25" t="s">
        <v>13</v>
      </c>
      <c r="B122" s="5">
        <v>144</v>
      </c>
      <c r="C122" s="5">
        <v>51</v>
      </c>
      <c r="D122" s="7">
        <v>3128464</v>
      </c>
      <c r="E122" s="7">
        <v>2171877.5499999998</v>
      </c>
      <c r="F122" s="7">
        <f>SUM(D122-E122)</f>
        <v>956586.45000000019</v>
      </c>
      <c r="G122" s="7">
        <v>248712.48</v>
      </c>
    </row>
    <row r="123" spans="1:7" x14ac:dyDescent="0.2">
      <c r="A123" s="25" t="s">
        <v>14</v>
      </c>
      <c r="B123" s="5">
        <v>166</v>
      </c>
      <c r="C123" s="5">
        <v>5</v>
      </c>
      <c r="D123" s="7">
        <v>9354075.6999999993</v>
      </c>
      <c r="E123" s="7">
        <v>6719810.3499999996</v>
      </c>
      <c r="F123" s="7">
        <f>SUM(D123-E123)</f>
        <v>2634265.3499999996</v>
      </c>
      <c r="G123" s="7">
        <v>856136.24</v>
      </c>
    </row>
    <row r="124" spans="1:7" x14ac:dyDescent="0.2">
      <c r="A124" s="29" t="s">
        <v>15</v>
      </c>
      <c r="B124" s="29">
        <f t="shared" ref="B124:G124" si="16">SUM(B121:B123)</f>
        <v>775</v>
      </c>
      <c r="C124" s="29">
        <f t="shared" si="16"/>
        <v>219</v>
      </c>
      <c r="D124" s="48">
        <f t="shared" si="16"/>
        <v>25506173.199999999</v>
      </c>
      <c r="E124" s="48">
        <f t="shared" si="16"/>
        <v>17930530.5</v>
      </c>
      <c r="F124" s="48">
        <f t="shared" si="16"/>
        <v>7575642.7000000002</v>
      </c>
      <c r="G124" s="48">
        <f t="shared" si="16"/>
        <v>2140894.35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5">
        <v>36</v>
      </c>
      <c r="C129" s="5">
        <v>12</v>
      </c>
      <c r="D129" s="7">
        <v>1692913</v>
      </c>
      <c r="E129" s="7">
        <v>1164381.55</v>
      </c>
      <c r="F129" s="7">
        <f>SUM(D129-E129)</f>
        <v>528531.44999999995</v>
      </c>
      <c r="G129" s="7">
        <v>137418.18</v>
      </c>
    </row>
    <row r="130" spans="1:7" x14ac:dyDescent="0.2">
      <c r="A130" s="25" t="s">
        <v>13</v>
      </c>
      <c r="B130" s="5">
        <v>25</v>
      </c>
      <c r="C130" s="5">
        <v>9</v>
      </c>
      <c r="D130" s="7">
        <v>998240</v>
      </c>
      <c r="E130" s="7">
        <v>686149</v>
      </c>
      <c r="F130" s="7">
        <f>SUM(D130-E130)</f>
        <v>312091</v>
      </c>
      <c r="G130" s="7">
        <v>81143.66</v>
      </c>
    </row>
    <row r="131" spans="1:7" x14ac:dyDescent="0.2">
      <c r="A131" s="25" t="s">
        <v>14</v>
      </c>
      <c r="B131" s="5">
        <v>45</v>
      </c>
      <c r="C131" s="5">
        <v>1</v>
      </c>
      <c r="D131" s="7">
        <v>4710297.8</v>
      </c>
      <c r="E131" s="7">
        <v>3407968.85</v>
      </c>
      <c r="F131" s="7">
        <f>SUM(D131-E131)</f>
        <v>1302328.9499999997</v>
      </c>
      <c r="G131" s="7">
        <v>423256.91</v>
      </c>
    </row>
    <row r="132" spans="1:7" x14ac:dyDescent="0.2">
      <c r="A132" s="29" t="s">
        <v>15</v>
      </c>
      <c r="B132" s="29">
        <f t="shared" ref="B132:G132" si="17">SUM(B129:B131)</f>
        <v>106</v>
      </c>
      <c r="C132" s="29">
        <f t="shared" si="17"/>
        <v>22</v>
      </c>
      <c r="D132" s="48">
        <f t="shared" si="17"/>
        <v>7401450.7999999998</v>
      </c>
      <c r="E132" s="48">
        <f t="shared" si="17"/>
        <v>5258499.4000000004</v>
      </c>
      <c r="F132" s="48">
        <f t="shared" si="17"/>
        <v>2142951.3999999994</v>
      </c>
      <c r="G132" s="48">
        <f t="shared" si="17"/>
        <v>641818.75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5">
        <v>36</v>
      </c>
      <c r="C137" s="5">
        <v>12</v>
      </c>
      <c r="D137" s="7">
        <v>1499839.4</v>
      </c>
      <c r="E137" s="7">
        <v>1057198.8500000001</v>
      </c>
      <c r="F137" s="7">
        <f>SUM(D137-E137)</f>
        <v>442640.54999999981</v>
      </c>
      <c r="G137" s="7">
        <v>115086.54</v>
      </c>
    </row>
    <row r="138" spans="1:7" x14ac:dyDescent="0.2">
      <c r="A138" s="25" t="s">
        <v>13</v>
      </c>
      <c r="B138" s="5">
        <v>14</v>
      </c>
      <c r="C138" s="5">
        <v>5</v>
      </c>
      <c r="D138" s="7">
        <v>319077.95</v>
      </c>
      <c r="E138" s="7">
        <v>202708.5</v>
      </c>
      <c r="F138" s="7">
        <f>SUM(D138-E138)</f>
        <v>116369.45000000001</v>
      </c>
      <c r="G138" s="7">
        <v>30256.06</v>
      </c>
    </row>
    <row r="139" spans="1:7" x14ac:dyDescent="0.2">
      <c r="A139" s="25" t="s">
        <v>14</v>
      </c>
      <c r="B139" s="5">
        <v>110</v>
      </c>
      <c r="C139" s="5">
        <v>4</v>
      </c>
      <c r="D139" s="7">
        <v>6260125.6500000004</v>
      </c>
      <c r="E139" s="7">
        <v>4534843.6500000004</v>
      </c>
      <c r="F139" s="7">
        <f>SUM(D139-E139)</f>
        <v>1725282</v>
      </c>
      <c r="G139" s="7">
        <v>560716.65</v>
      </c>
    </row>
    <row r="140" spans="1:7" x14ac:dyDescent="0.2">
      <c r="A140" s="29" t="s">
        <v>15</v>
      </c>
      <c r="B140" s="29">
        <f t="shared" ref="B140:G140" si="18">SUM(B137:B139)</f>
        <v>160</v>
      </c>
      <c r="C140" s="29">
        <f t="shared" si="18"/>
        <v>21</v>
      </c>
      <c r="D140" s="48">
        <f t="shared" si="18"/>
        <v>8079043</v>
      </c>
      <c r="E140" s="48">
        <f t="shared" si="18"/>
        <v>5794751</v>
      </c>
      <c r="F140" s="48">
        <f t="shared" si="18"/>
        <v>2284292</v>
      </c>
      <c r="G140" s="48">
        <f t="shared" si="18"/>
        <v>706059.25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>
        <v>3</v>
      </c>
      <c r="C145" s="5">
        <v>1</v>
      </c>
      <c r="D145" s="7">
        <v>138785</v>
      </c>
      <c r="E145" s="7">
        <v>92685.35</v>
      </c>
      <c r="F145" s="7">
        <f>SUM(D145-E145)</f>
        <v>46099.649999999994</v>
      </c>
      <c r="G145" s="7">
        <v>11985.91</v>
      </c>
    </row>
    <row r="146" spans="1:7" x14ac:dyDescent="0.2">
      <c r="A146" s="25" t="s">
        <v>14</v>
      </c>
      <c r="B146" s="5">
        <v>75</v>
      </c>
      <c r="C146" s="5">
        <v>2</v>
      </c>
      <c r="D146" s="7">
        <v>3858170.35</v>
      </c>
      <c r="E146" s="7">
        <v>2773551.2</v>
      </c>
      <c r="F146" s="7">
        <f>SUM(D146-E146)</f>
        <v>1084619.1499999999</v>
      </c>
      <c r="G146" s="7">
        <v>352501.22</v>
      </c>
    </row>
    <row r="147" spans="1:7" x14ac:dyDescent="0.2">
      <c r="A147" s="29" t="s">
        <v>15</v>
      </c>
      <c r="B147" s="29">
        <f t="shared" ref="B147:G147" si="19">SUM(B145:B146)</f>
        <v>78</v>
      </c>
      <c r="C147" s="29">
        <f t="shared" si="19"/>
        <v>3</v>
      </c>
      <c r="D147" s="48">
        <f t="shared" si="19"/>
        <v>3996955.35</v>
      </c>
      <c r="E147" s="48">
        <f t="shared" si="19"/>
        <v>2866236.5500000003</v>
      </c>
      <c r="F147" s="48">
        <f t="shared" si="19"/>
        <v>1130718.7999999998</v>
      </c>
      <c r="G147" s="48">
        <f t="shared" si="19"/>
        <v>364487.12999999995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5">
        <v>66</v>
      </c>
      <c r="C152" s="5">
        <v>22</v>
      </c>
      <c r="D152" s="7">
        <v>2137984.4</v>
      </c>
      <c r="E152" s="7">
        <v>1453064.9</v>
      </c>
      <c r="F152" s="7">
        <f>SUM(D152-E152)</f>
        <v>684919.5</v>
      </c>
      <c r="G152" s="7">
        <v>178079.07</v>
      </c>
    </row>
    <row r="153" spans="1:7" x14ac:dyDescent="0.2">
      <c r="A153" s="25" t="s">
        <v>13</v>
      </c>
      <c r="B153" s="5">
        <v>87</v>
      </c>
      <c r="C153" s="5">
        <v>31</v>
      </c>
      <c r="D153" s="7">
        <v>2835829.85</v>
      </c>
      <c r="E153" s="7">
        <v>1893384.1</v>
      </c>
      <c r="F153" s="7">
        <f>SUM(D153-E153)</f>
        <v>942445.75</v>
      </c>
      <c r="G153" s="7">
        <v>245035.9</v>
      </c>
    </row>
    <row r="154" spans="1:7" x14ac:dyDescent="0.2">
      <c r="A154" s="25" t="s">
        <v>17</v>
      </c>
      <c r="B154" s="5">
        <v>165</v>
      </c>
      <c r="C154" s="5">
        <v>2</v>
      </c>
      <c r="D154" s="7">
        <v>6531411</v>
      </c>
      <c r="E154" s="7">
        <v>4653413</v>
      </c>
      <c r="F154" s="7">
        <f>SUM(D154-E154)</f>
        <v>1877998</v>
      </c>
      <c r="G154" s="7">
        <v>338039.64</v>
      </c>
    </row>
    <row r="155" spans="1:7" x14ac:dyDescent="0.2">
      <c r="A155" s="25" t="s">
        <v>14</v>
      </c>
      <c r="B155" s="5">
        <v>90</v>
      </c>
      <c r="C155" s="5">
        <v>2</v>
      </c>
      <c r="D155" s="7">
        <v>7260657.0999999996</v>
      </c>
      <c r="E155" s="7">
        <v>5109585.9000000004</v>
      </c>
      <c r="F155" s="7">
        <f>SUM(D155-E155)</f>
        <v>2151071.1999999993</v>
      </c>
      <c r="G155" s="7">
        <v>699098.14</v>
      </c>
    </row>
    <row r="156" spans="1:7" x14ac:dyDescent="0.2">
      <c r="A156" s="29" t="s">
        <v>15</v>
      </c>
      <c r="B156" s="29">
        <f t="shared" ref="B156:G156" si="20">SUM(B152:B155)</f>
        <v>408</v>
      </c>
      <c r="C156" s="29">
        <f t="shared" si="20"/>
        <v>57</v>
      </c>
      <c r="D156" s="48">
        <f t="shared" si="20"/>
        <v>18765882.350000001</v>
      </c>
      <c r="E156" s="48">
        <f t="shared" si="20"/>
        <v>13109447.9</v>
      </c>
      <c r="F156" s="48">
        <f t="shared" si="20"/>
        <v>5656434.4499999993</v>
      </c>
      <c r="G156" s="48">
        <f t="shared" si="20"/>
        <v>1460252.75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5" thickTop="1" x14ac:dyDescent="0.2">
      <c r="A161" s="25" t="s">
        <v>12</v>
      </c>
      <c r="B161" s="5">
        <v>24</v>
      </c>
      <c r="C161" s="5">
        <v>8</v>
      </c>
      <c r="D161" s="7">
        <v>1359326</v>
      </c>
      <c r="E161" s="7">
        <v>959221.8</v>
      </c>
      <c r="F161" s="7">
        <f>SUM(D161-E161)</f>
        <v>400104.19999999995</v>
      </c>
      <c r="G161" s="7">
        <v>104027.09</v>
      </c>
    </row>
    <row r="162" spans="1:7" x14ac:dyDescent="0.2">
      <c r="A162" s="25" t="s">
        <v>13</v>
      </c>
      <c r="B162" s="5">
        <v>24</v>
      </c>
      <c r="C162" s="5">
        <v>8</v>
      </c>
      <c r="D162" s="7">
        <v>1089691</v>
      </c>
      <c r="E162" s="7">
        <v>746858.25</v>
      </c>
      <c r="F162" s="7">
        <f>SUM(D162-E162)</f>
        <v>342832.75</v>
      </c>
      <c r="G162" s="7">
        <v>89136.52</v>
      </c>
    </row>
    <row r="163" spans="1:7" x14ac:dyDescent="0.2">
      <c r="A163" s="25" t="s">
        <v>17</v>
      </c>
      <c r="B163" s="5">
        <v>134</v>
      </c>
      <c r="C163" s="5">
        <v>2</v>
      </c>
      <c r="D163" s="7">
        <v>5127743</v>
      </c>
      <c r="E163" s="7">
        <v>3900855.8</v>
      </c>
      <c r="F163" s="7">
        <f>SUM(D163-E163)</f>
        <v>1226887.2000000002</v>
      </c>
      <c r="G163" s="7">
        <v>220839.7</v>
      </c>
    </row>
    <row r="164" spans="1:7" x14ac:dyDescent="0.2">
      <c r="A164" s="25" t="s">
        <v>14</v>
      </c>
      <c r="B164" s="5">
        <v>81</v>
      </c>
      <c r="C164" s="5">
        <v>2</v>
      </c>
      <c r="D164" s="7">
        <v>5189760</v>
      </c>
      <c r="E164" s="7">
        <v>3743014.85</v>
      </c>
      <c r="F164" s="7">
        <f>SUM(D164-E164)</f>
        <v>1446745.15</v>
      </c>
      <c r="G164" s="7">
        <v>470192.17</v>
      </c>
    </row>
    <row r="165" spans="1:7" x14ac:dyDescent="0.2">
      <c r="A165" s="29" t="s">
        <v>15</v>
      </c>
      <c r="B165" s="29">
        <f t="shared" ref="B165:G165" si="21">SUM(B161:B164)</f>
        <v>263</v>
      </c>
      <c r="C165" s="29">
        <f t="shared" si="21"/>
        <v>20</v>
      </c>
      <c r="D165" s="48">
        <f t="shared" si="21"/>
        <v>12766520</v>
      </c>
      <c r="E165" s="48">
        <f t="shared" si="21"/>
        <v>9349950.6999999993</v>
      </c>
      <c r="F165" s="48">
        <f t="shared" si="21"/>
        <v>3416569.3</v>
      </c>
      <c r="G165" s="48">
        <f t="shared" si="21"/>
        <v>884195.48</v>
      </c>
    </row>
    <row r="166" spans="1:7" x14ac:dyDescent="0.2">
      <c r="A166" s="31"/>
      <c r="B166" s="31"/>
      <c r="C166" s="31"/>
      <c r="D166" s="50"/>
      <c r="E166" s="50"/>
      <c r="F166" s="50"/>
      <c r="G166" s="50"/>
    </row>
    <row r="167" spans="1:7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5" thickTop="1" x14ac:dyDescent="0.2">
      <c r="A170" s="25" t="s">
        <v>12</v>
      </c>
      <c r="B170" s="5">
        <v>3</v>
      </c>
      <c r="C170" s="5">
        <v>1</v>
      </c>
      <c r="D170" s="7">
        <v>412227.05</v>
      </c>
      <c r="E170" s="7">
        <v>319378</v>
      </c>
      <c r="F170" s="7">
        <f>SUM(D170-E170)</f>
        <v>92849.049999999988</v>
      </c>
      <c r="G170" s="7">
        <v>24140.75</v>
      </c>
    </row>
    <row r="171" spans="1:7" x14ac:dyDescent="0.2">
      <c r="A171" s="25" t="s">
        <v>14</v>
      </c>
      <c r="B171" s="5">
        <v>471</v>
      </c>
      <c r="C171" s="5">
        <v>10</v>
      </c>
      <c r="D171" s="7">
        <v>37781315.549999997</v>
      </c>
      <c r="E171" s="7">
        <v>27605947.149999999</v>
      </c>
      <c r="F171" s="7">
        <f>SUM(D171-E171)</f>
        <v>10175368.399999999</v>
      </c>
      <c r="G171" s="7">
        <v>3306994.73</v>
      </c>
    </row>
    <row r="172" spans="1:7" x14ac:dyDescent="0.2">
      <c r="A172" s="29" t="s">
        <v>15</v>
      </c>
      <c r="B172" s="29">
        <f t="shared" ref="B172:G172" si="22">SUM(B170:B171)</f>
        <v>474</v>
      </c>
      <c r="C172" s="29">
        <f t="shared" si="22"/>
        <v>11</v>
      </c>
      <c r="D172" s="48">
        <f t="shared" si="22"/>
        <v>38193542.599999994</v>
      </c>
      <c r="E172" s="48">
        <f t="shared" si="22"/>
        <v>27925325.149999999</v>
      </c>
      <c r="F172" s="48">
        <f t="shared" si="22"/>
        <v>10268217.449999999</v>
      </c>
      <c r="G172" s="48">
        <f t="shared" si="22"/>
        <v>3331135.48</v>
      </c>
    </row>
    <row r="173" spans="1:7" x14ac:dyDescent="0.2">
      <c r="A173" s="31"/>
      <c r="B173" s="31"/>
      <c r="C173" s="31"/>
      <c r="D173" s="50"/>
      <c r="E173" s="50"/>
      <c r="F173" s="50"/>
      <c r="G173" s="50"/>
    </row>
    <row r="174" spans="1:7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5" thickTop="1" x14ac:dyDescent="0.2">
      <c r="A177" s="25" t="s">
        <v>12</v>
      </c>
      <c r="B177" s="5">
        <v>18</v>
      </c>
      <c r="C177" s="5">
        <v>6</v>
      </c>
      <c r="D177" s="7">
        <v>534301.94999999995</v>
      </c>
      <c r="E177" s="7">
        <v>379245.7</v>
      </c>
      <c r="F177" s="7">
        <f>SUM(D177-E177)</f>
        <v>155056.24999999994</v>
      </c>
      <c r="G177" s="7">
        <v>40314.629999999997</v>
      </c>
    </row>
    <row r="178" spans="1:7" x14ac:dyDescent="0.2">
      <c r="A178" s="25" t="s">
        <v>13</v>
      </c>
      <c r="B178" s="5">
        <v>9</v>
      </c>
      <c r="C178" s="5">
        <v>3</v>
      </c>
      <c r="D178" s="7">
        <v>231838</v>
      </c>
      <c r="E178" s="7">
        <v>166560.5</v>
      </c>
      <c r="F178" s="7">
        <f>SUM(D178-E178)</f>
        <v>65277.5</v>
      </c>
      <c r="G178" s="7">
        <v>16972.150000000001</v>
      </c>
    </row>
    <row r="179" spans="1:7" x14ac:dyDescent="0.2">
      <c r="A179" s="25" t="s">
        <v>14</v>
      </c>
      <c r="B179" s="5">
        <v>290</v>
      </c>
      <c r="C179" s="5">
        <v>7</v>
      </c>
      <c r="D179" s="7">
        <v>17640302.25</v>
      </c>
      <c r="E179" s="7">
        <v>12754954.15</v>
      </c>
      <c r="F179" s="7">
        <f>SUM(D179-E179)</f>
        <v>4885348.0999999996</v>
      </c>
      <c r="G179" s="7">
        <v>1587738.13</v>
      </c>
    </row>
    <row r="180" spans="1:7" x14ac:dyDescent="0.2">
      <c r="A180" s="29" t="s">
        <v>15</v>
      </c>
      <c r="B180" s="29">
        <f t="shared" ref="B180:G180" si="23">SUM(B177:B179)</f>
        <v>317</v>
      </c>
      <c r="C180" s="29">
        <f t="shared" si="23"/>
        <v>16</v>
      </c>
      <c r="D180" s="48">
        <f t="shared" si="23"/>
        <v>18406442.199999999</v>
      </c>
      <c r="E180" s="48">
        <f t="shared" si="23"/>
        <v>13300760.35</v>
      </c>
      <c r="F180" s="48">
        <f t="shared" si="23"/>
        <v>5105681.8499999996</v>
      </c>
      <c r="G180" s="48">
        <f t="shared" si="23"/>
        <v>1645024.91</v>
      </c>
    </row>
    <row r="181" spans="1:7" x14ac:dyDescent="0.2">
      <c r="A181" s="31"/>
      <c r="B181" s="31"/>
      <c r="C181" s="31"/>
      <c r="D181" s="50"/>
      <c r="E181" s="50"/>
      <c r="F181" s="50"/>
      <c r="G181" s="50"/>
    </row>
    <row r="182" spans="1:7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5" thickTop="1" x14ac:dyDescent="0.2">
      <c r="A185" s="25" t="s">
        <v>12</v>
      </c>
      <c r="B185" s="5">
        <v>42</v>
      </c>
      <c r="C185" s="5">
        <v>14</v>
      </c>
      <c r="D185" s="7">
        <v>1658401</v>
      </c>
      <c r="E185" s="7">
        <v>1107211.7</v>
      </c>
      <c r="F185" s="7">
        <f>SUM(D185-E185)</f>
        <v>551189.30000000005</v>
      </c>
      <c r="G185" s="7">
        <v>143309.22</v>
      </c>
    </row>
    <row r="186" spans="1:7" x14ac:dyDescent="0.2">
      <c r="A186" s="25" t="s">
        <v>13</v>
      </c>
      <c r="B186" s="5">
        <v>15</v>
      </c>
      <c r="C186" s="5">
        <v>6</v>
      </c>
      <c r="D186" s="7">
        <v>215842</v>
      </c>
      <c r="E186" s="7">
        <v>151124.4</v>
      </c>
      <c r="F186" s="7">
        <f>SUM(D186-E186)</f>
        <v>64717.600000000006</v>
      </c>
      <c r="G186" s="7">
        <v>16826.580000000002</v>
      </c>
    </row>
    <row r="187" spans="1:7" x14ac:dyDescent="0.2">
      <c r="A187" s="25" t="s">
        <v>17</v>
      </c>
      <c r="B187" s="5">
        <v>79</v>
      </c>
      <c r="C187" s="5">
        <v>1</v>
      </c>
      <c r="D187" s="7">
        <v>3355705.25</v>
      </c>
      <c r="E187" s="7">
        <v>2499395.9500000002</v>
      </c>
      <c r="F187" s="7">
        <f>SUM(D187-E187)</f>
        <v>856309.29999999981</v>
      </c>
      <c r="G187" s="7">
        <v>154135.67000000001</v>
      </c>
    </row>
    <row r="188" spans="1:7" x14ac:dyDescent="0.2">
      <c r="A188" s="25" t="s">
        <v>14</v>
      </c>
      <c r="B188" s="5">
        <v>230</v>
      </c>
      <c r="C188" s="5">
        <v>6</v>
      </c>
      <c r="D188" s="7">
        <v>15031912.65</v>
      </c>
      <c r="E188" s="7">
        <v>11254549.6</v>
      </c>
      <c r="F188" s="7">
        <f>SUM(D188-E188)</f>
        <v>3777363.0500000007</v>
      </c>
      <c r="G188" s="7">
        <v>1227642.99</v>
      </c>
    </row>
    <row r="189" spans="1:7" x14ac:dyDescent="0.2">
      <c r="A189" s="29" t="s">
        <v>15</v>
      </c>
      <c r="B189" s="29">
        <f t="shared" ref="B189:G189" si="24">SUM(B185:B188)</f>
        <v>366</v>
      </c>
      <c r="C189" s="29">
        <f t="shared" si="24"/>
        <v>27</v>
      </c>
      <c r="D189" s="48">
        <f t="shared" si="24"/>
        <v>20261860.899999999</v>
      </c>
      <c r="E189" s="48">
        <f t="shared" si="24"/>
        <v>15012281.649999999</v>
      </c>
      <c r="F189" s="48">
        <f t="shared" si="24"/>
        <v>5249579.25</v>
      </c>
      <c r="G189" s="48">
        <f t="shared" si="24"/>
        <v>1541914.46</v>
      </c>
    </row>
    <row r="190" spans="1:7" x14ac:dyDescent="0.2">
      <c r="A190" s="31"/>
      <c r="B190" s="31"/>
      <c r="C190" s="31"/>
      <c r="D190" s="50"/>
      <c r="E190" s="50"/>
      <c r="F190" s="50"/>
      <c r="G190" s="50"/>
    </row>
    <row r="191" spans="1:7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7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5">
        <v>72</v>
      </c>
      <c r="C194" s="5">
        <v>24</v>
      </c>
      <c r="D194" s="7">
        <v>2111720</v>
      </c>
      <c r="E194" s="7">
        <v>1490994.7</v>
      </c>
      <c r="F194" s="7">
        <f>SUM(D194-E194)</f>
        <v>620725.30000000005</v>
      </c>
      <c r="G194" s="7">
        <v>161388.57999999999</v>
      </c>
    </row>
    <row r="195" spans="1:7" x14ac:dyDescent="0.2">
      <c r="A195" s="25" t="s">
        <v>13</v>
      </c>
      <c r="B195" s="5">
        <v>36</v>
      </c>
      <c r="C195" s="5">
        <v>12</v>
      </c>
      <c r="D195" s="7">
        <v>1221802</v>
      </c>
      <c r="E195" s="7">
        <v>839224.75</v>
      </c>
      <c r="F195" s="7">
        <f>SUM(D195-E195)</f>
        <v>382577.25</v>
      </c>
      <c r="G195" s="7">
        <v>99470.09</v>
      </c>
    </row>
    <row r="196" spans="1:7" x14ac:dyDescent="0.2">
      <c r="A196" s="25" t="s">
        <v>17</v>
      </c>
      <c r="B196" s="5">
        <v>14</v>
      </c>
      <c r="C196" s="5">
        <v>1</v>
      </c>
      <c r="D196" s="7">
        <v>168863</v>
      </c>
      <c r="E196" s="7">
        <v>126484.35</v>
      </c>
      <c r="F196" s="7">
        <f>SUM(D196-E196)</f>
        <v>42378.649999999994</v>
      </c>
      <c r="G196" s="7">
        <v>7628.16</v>
      </c>
    </row>
    <row r="197" spans="1:7" x14ac:dyDescent="0.2">
      <c r="A197" s="25" t="s">
        <v>14</v>
      </c>
      <c r="B197" s="5">
        <v>378</v>
      </c>
      <c r="C197" s="5">
        <v>9</v>
      </c>
      <c r="D197" s="7">
        <v>24647832.850000001</v>
      </c>
      <c r="E197" s="7">
        <v>17931433.850000001</v>
      </c>
      <c r="F197" s="7">
        <f>SUM(D197-E197)</f>
        <v>6716399</v>
      </c>
      <c r="G197" s="7">
        <v>2182829.6800000002</v>
      </c>
    </row>
    <row r="198" spans="1:7" x14ac:dyDescent="0.2">
      <c r="A198" s="29" t="s">
        <v>15</v>
      </c>
      <c r="B198" s="29">
        <f t="shared" ref="B198:G198" si="25">SUM(B194:B197)</f>
        <v>500</v>
      </c>
      <c r="C198" s="29">
        <f t="shared" si="25"/>
        <v>46</v>
      </c>
      <c r="D198" s="48">
        <f t="shared" si="25"/>
        <v>28150217.850000001</v>
      </c>
      <c r="E198" s="48">
        <f t="shared" si="25"/>
        <v>20388137.650000002</v>
      </c>
      <c r="F198" s="48">
        <f t="shared" si="25"/>
        <v>7762080.2000000002</v>
      </c>
      <c r="G198" s="48">
        <f t="shared" si="25"/>
        <v>2451316.5100000002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3">
        <v>105</v>
      </c>
      <c r="C203" s="3">
        <v>36</v>
      </c>
      <c r="D203" s="1">
        <v>3230790.5</v>
      </c>
      <c r="E203" s="1">
        <v>2253544.15</v>
      </c>
      <c r="F203" s="1">
        <f>SUM(D203-E203)</f>
        <v>977246.35000000009</v>
      </c>
      <c r="G203" s="1">
        <v>254084.05</v>
      </c>
    </row>
    <row r="204" spans="1:7" x14ac:dyDescent="0.2">
      <c r="A204" s="25" t="s">
        <v>13</v>
      </c>
      <c r="B204" s="3">
        <v>39</v>
      </c>
      <c r="C204" s="3">
        <v>13</v>
      </c>
      <c r="D204" s="1">
        <v>627594</v>
      </c>
      <c r="E204" s="1">
        <v>437088.4</v>
      </c>
      <c r="F204" s="1">
        <f>SUM(D204-E204)</f>
        <v>190505.59999999998</v>
      </c>
      <c r="G204" s="1">
        <v>49531.46</v>
      </c>
    </row>
    <row r="205" spans="1:7" x14ac:dyDescent="0.2">
      <c r="A205" s="25" t="s">
        <v>16</v>
      </c>
      <c r="B205" s="3">
        <v>12</v>
      </c>
      <c r="C205" s="3">
        <v>1</v>
      </c>
      <c r="D205" s="1">
        <v>212911</v>
      </c>
      <c r="E205" s="1">
        <v>148532.6</v>
      </c>
      <c r="F205" s="1">
        <f>SUM(D205-E205)</f>
        <v>64378.399999999994</v>
      </c>
      <c r="G205" s="1">
        <v>16738.38</v>
      </c>
    </row>
    <row r="206" spans="1:7" x14ac:dyDescent="0.2">
      <c r="A206" s="25" t="s">
        <v>17</v>
      </c>
      <c r="B206" s="3">
        <v>70</v>
      </c>
      <c r="C206" s="3">
        <v>2</v>
      </c>
      <c r="D206" s="1">
        <v>1558172</v>
      </c>
      <c r="E206" s="1">
        <v>1162395.75</v>
      </c>
      <c r="F206" s="1">
        <f>SUM(D206-E206)</f>
        <v>395776.25</v>
      </c>
      <c r="G206" s="1">
        <v>71239.73</v>
      </c>
    </row>
    <row r="207" spans="1:7" x14ac:dyDescent="0.2">
      <c r="A207" s="25" t="s">
        <v>14</v>
      </c>
      <c r="B207" s="5">
        <v>683</v>
      </c>
      <c r="C207" s="5">
        <v>16</v>
      </c>
      <c r="D207" s="1">
        <v>60557759.850000001</v>
      </c>
      <c r="E207" s="7">
        <v>44014447.700000003</v>
      </c>
      <c r="F207" s="7">
        <f>SUM(D207-E207)</f>
        <v>16543312.149999999</v>
      </c>
      <c r="G207" s="7">
        <v>5376576.4500000002</v>
      </c>
    </row>
    <row r="208" spans="1:7" x14ac:dyDescent="0.2">
      <c r="A208" s="29" t="s">
        <v>15</v>
      </c>
      <c r="B208" s="29">
        <f t="shared" ref="B208:G208" si="26">SUM(B203:B207)</f>
        <v>909</v>
      </c>
      <c r="C208" s="29">
        <f t="shared" si="26"/>
        <v>68</v>
      </c>
      <c r="D208" s="48">
        <f t="shared" si="26"/>
        <v>66187227.350000001</v>
      </c>
      <c r="E208" s="48">
        <f t="shared" si="26"/>
        <v>48016008.600000001</v>
      </c>
      <c r="F208" s="48">
        <f t="shared" si="26"/>
        <v>18171218.75</v>
      </c>
      <c r="G208" s="48">
        <f t="shared" si="26"/>
        <v>5768170.0700000003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5">
        <v>90</v>
      </c>
      <c r="C213" s="5">
        <v>30</v>
      </c>
      <c r="D213" s="7">
        <v>2641988</v>
      </c>
      <c r="E213" s="7">
        <v>1851275.55</v>
      </c>
      <c r="F213" s="7">
        <f>SUM(D213-E213)</f>
        <v>790712.45</v>
      </c>
      <c r="G213" s="7">
        <v>205585.24</v>
      </c>
    </row>
    <row r="214" spans="1:7" x14ac:dyDescent="0.2">
      <c r="A214" s="25" t="s">
        <v>13</v>
      </c>
      <c r="B214" s="5">
        <v>12</v>
      </c>
      <c r="C214" s="5">
        <v>4</v>
      </c>
      <c r="D214" s="7">
        <v>95759</v>
      </c>
      <c r="E214" s="7">
        <v>66261.8</v>
      </c>
      <c r="F214" s="7">
        <f>SUM(D214-E214)</f>
        <v>29497.199999999997</v>
      </c>
      <c r="G214" s="7">
        <v>7669.27</v>
      </c>
    </row>
    <row r="215" spans="1:7" x14ac:dyDescent="0.2">
      <c r="A215" s="25" t="s">
        <v>16</v>
      </c>
      <c r="B215" s="5">
        <v>3</v>
      </c>
      <c r="C215" s="5">
        <v>1</v>
      </c>
      <c r="D215" s="7">
        <v>53374</v>
      </c>
      <c r="E215" s="7">
        <v>36958.449999999997</v>
      </c>
      <c r="F215" s="7">
        <f>SUM(D215-E215)</f>
        <v>16415.550000000003</v>
      </c>
      <c r="G215" s="7">
        <v>4268.04</v>
      </c>
    </row>
    <row r="216" spans="1:7" x14ac:dyDescent="0.2">
      <c r="A216" s="25" t="s">
        <v>14</v>
      </c>
      <c r="B216" s="5">
        <v>193</v>
      </c>
      <c r="C216" s="5">
        <v>5</v>
      </c>
      <c r="D216" s="7">
        <v>9753157</v>
      </c>
      <c r="E216" s="7">
        <v>7074157.5</v>
      </c>
      <c r="F216" s="7">
        <f>SUM(D216-E216)</f>
        <v>2678999.5</v>
      </c>
      <c r="G216" s="7">
        <v>870674.84</v>
      </c>
    </row>
    <row r="217" spans="1:7" x14ac:dyDescent="0.2">
      <c r="A217" s="29" t="s">
        <v>15</v>
      </c>
      <c r="B217" s="29">
        <f t="shared" ref="B217:G217" si="27">SUM(B213:B216)</f>
        <v>298</v>
      </c>
      <c r="C217" s="29">
        <f t="shared" si="27"/>
        <v>40</v>
      </c>
      <c r="D217" s="48">
        <f t="shared" si="27"/>
        <v>12544278</v>
      </c>
      <c r="E217" s="48">
        <f t="shared" si="27"/>
        <v>9028653.3000000007</v>
      </c>
      <c r="F217" s="48">
        <f t="shared" si="27"/>
        <v>3515624.7</v>
      </c>
      <c r="G217" s="48">
        <f t="shared" si="27"/>
        <v>1088197.3899999999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5">
        <v>9</v>
      </c>
      <c r="C222" s="5">
        <v>3</v>
      </c>
      <c r="D222" s="7">
        <v>233127</v>
      </c>
      <c r="E222" s="7">
        <v>150750.75</v>
      </c>
      <c r="F222" s="7">
        <f>SUM(D222-E222)</f>
        <v>82376.25</v>
      </c>
      <c r="G222" s="7">
        <v>21417.83</v>
      </c>
    </row>
    <row r="223" spans="1:7" x14ac:dyDescent="0.2">
      <c r="A223" s="25" t="s">
        <v>13</v>
      </c>
      <c r="B223" s="5">
        <v>12</v>
      </c>
      <c r="C223" s="5">
        <v>4</v>
      </c>
      <c r="D223" s="7">
        <v>376519</v>
      </c>
      <c r="E223" s="7">
        <v>259996.7</v>
      </c>
      <c r="F223" s="7">
        <f>SUM(D223-E223)</f>
        <v>116522.29999999999</v>
      </c>
      <c r="G223" s="7">
        <v>30295.8</v>
      </c>
    </row>
    <row r="224" spans="1:7" x14ac:dyDescent="0.2">
      <c r="A224" s="29" t="s">
        <v>15</v>
      </c>
      <c r="B224" s="29">
        <f t="shared" ref="B224:G224" si="28">SUM(B222:B223)</f>
        <v>21</v>
      </c>
      <c r="C224" s="29">
        <f t="shared" si="28"/>
        <v>7</v>
      </c>
      <c r="D224" s="48">
        <f t="shared" si="28"/>
        <v>609646</v>
      </c>
      <c r="E224" s="48">
        <f t="shared" si="28"/>
        <v>410747.45</v>
      </c>
      <c r="F224" s="48">
        <f t="shared" si="28"/>
        <v>198898.55</v>
      </c>
      <c r="G224" s="48">
        <f t="shared" si="28"/>
        <v>51713.630000000005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5">
        <v>145</v>
      </c>
      <c r="C229" s="5">
        <v>49</v>
      </c>
      <c r="D229" s="7">
        <v>6077242</v>
      </c>
      <c r="E229" s="7">
        <v>4358866.45</v>
      </c>
      <c r="F229" s="7">
        <f>SUM(D229-E229)</f>
        <v>1718375.5499999998</v>
      </c>
      <c r="G229" s="7">
        <v>446777.64</v>
      </c>
    </row>
    <row r="230" spans="1:7" x14ac:dyDescent="0.2">
      <c r="A230" s="25" t="s">
        <v>13</v>
      </c>
      <c r="B230" s="5">
        <v>95</v>
      </c>
      <c r="C230" s="5">
        <v>33</v>
      </c>
      <c r="D230" s="7">
        <v>2932971</v>
      </c>
      <c r="E230" s="7">
        <v>2085164.8</v>
      </c>
      <c r="F230" s="7">
        <f>SUM(D230-E230)</f>
        <v>847806.2</v>
      </c>
      <c r="G230" s="7">
        <v>220429.61</v>
      </c>
    </row>
    <row r="231" spans="1:7" x14ac:dyDescent="0.2">
      <c r="A231" s="25" t="s">
        <v>16</v>
      </c>
      <c r="B231" s="5">
        <v>3</v>
      </c>
      <c r="C231" s="5">
        <v>1</v>
      </c>
      <c r="D231" s="7">
        <v>12411</v>
      </c>
      <c r="E231" s="7">
        <v>8603.65</v>
      </c>
      <c r="F231" s="7">
        <f>SUM(D231-E231)</f>
        <v>3807.3500000000004</v>
      </c>
      <c r="G231" s="7">
        <v>989.91</v>
      </c>
    </row>
    <row r="232" spans="1:7" x14ac:dyDescent="0.2">
      <c r="A232" s="25" t="s">
        <v>17</v>
      </c>
      <c r="B232" s="5">
        <v>74</v>
      </c>
      <c r="C232" s="5">
        <v>1</v>
      </c>
      <c r="D232" s="7">
        <v>1206627</v>
      </c>
      <c r="E232" s="7">
        <v>891788.2</v>
      </c>
      <c r="F232" s="7">
        <f>SUM(D232-E232)</f>
        <v>314838.80000000005</v>
      </c>
      <c r="G232" s="7">
        <v>56670.98</v>
      </c>
    </row>
    <row r="233" spans="1:7" x14ac:dyDescent="0.2">
      <c r="A233" s="25" t="s">
        <v>14</v>
      </c>
      <c r="B233" s="5">
        <v>519</v>
      </c>
      <c r="C233" s="5">
        <v>12</v>
      </c>
      <c r="D233" s="7">
        <v>44118027.850000001</v>
      </c>
      <c r="E233" s="7">
        <v>32374567.399999999</v>
      </c>
      <c r="F233" s="7">
        <f>SUM(D233-E233)</f>
        <v>11743460.450000003</v>
      </c>
      <c r="G233" s="7">
        <v>3816624.65</v>
      </c>
    </row>
    <row r="234" spans="1:7" x14ac:dyDescent="0.2">
      <c r="A234" s="29" t="s">
        <v>15</v>
      </c>
      <c r="B234" s="29">
        <f t="shared" ref="B234:G234" si="29">SUM(B229:B233)</f>
        <v>836</v>
      </c>
      <c r="C234" s="29">
        <f t="shared" si="29"/>
        <v>96</v>
      </c>
      <c r="D234" s="48">
        <f t="shared" si="29"/>
        <v>54347278.850000001</v>
      </c>
      <c r="E234" s="48">
        <f t="shared" si="29"/>
        <v>39718990.5</v>
      </c>
      <c r="F234" s="48">
        <f t="shared" si="29"/>
        <v>14628288.350000003</v>
      </c>
      <c r="G234" s="48">
        <f t="shared" si="29"/>
        <v>4541492.79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5">
        <v>21</v>
      </c>
      <c r="C239" s="5">
        <v>7</v>
      </c>
      <c r="D239" s="7">
        <v>768996</v>
      </c>
      <c r="E239" s="7">
        <v>530858.6</v>
      </c>
      <c r="F239" s="7">
        <f>SUM(D239-E239)</f>
        <v>238137.40000000002</v>
      </c>
      <c r="G239" s="7">
        <v>61915.72</v>
      </c>
    </row>
    <row r="240" spans="1:7" x14ac:dyDescent="0.2">
      <c r="A240" s="25" t="s">
        <v>13</v>
      </c>
      <c r="B240" s="5">
        <v>6</v>
      </c>
      <c r="C240" s="5">
        <v>2</v>
      </c>
      <c r="D240" s="7">
        <v>188635</v>
      </c>
      <c r="E240" s="7">
        <v>125623.85</v>
      </c>
      <c r="F240" s="7">
        <f>SUM(D240-E240)</f>
        <v>63011.149999999994</v>
      </c>
      <c r="G240" s="7">
        <v>16382.9</v>
      </c>
    </row>
    <row r="241" spans="1:7" x14ac:dyDescent="0.2">
      <c r="A241" s="25" t="s">
        <v>14</v>
      </c>
      <c r="B241" s="5">
        <v>324</v>
      </c>
      <c r="C241" s="5">
        <v>9</v>
      </c>
      <c r="D241" s="7">
        <v>20654504.300000001</v>
      </c>
      <c r="E241" s="7">
        <v>15048676.35</v>
      </c>
      <c r="F241" s="7">
        <f>SUM(D241-E241)</f>
        <v>5605827.9500000011</v>
      </c>
      <c r="G241" s="7">
        <v>1821894.08</v>
      </c>
    </row>
    <row r="242" spans="1:7" x14ac:dyDescent="0.2">
      <c r="A242" s="29" t="s">
        <v>15</v>
      </c>
      <c r="B242" s="29">
        <f t="shared" ref="B242:G242" si="30">SUM(B239:B241)</f>
        <v>351</v>
      </c>
      <c r="C242" s="29">
        <f t="shared" si="30"/>
        <v>18</v>
      </c>
      <c r="D242" s="48">
        <f t="shared" si="30"/>
        <v>21612135.300000001</v>
      </c>
      <c r="E242" s="48">
        <f t="shared" si="30"/>
        <v>15705158.799999999</v>
      </c>
      <c r="F242" s="48">
        <f t="shared" si="30"/>
        <v>5906976.5000000009</v>
      </c>
      <c r="G242" s="48">
        <f t="shared" si="30"/>
        <v>1900192.7000000002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5">
        <v>32</v>
      </c>
      <c r="C247" s="5">
        <v>11</v>
      </c>
      <c r="D247" s="7">
        <v>859467</v>
      </c>
      <c r="E247" s="7">
        <v>596583.05000000005</v>
      </c>
      <c r="F247" s="7">
        <f>SUM(D247-E247)</f>
        <v>262883.94999999995</v>
      </c>
      <c r="G247" s="7">
        <v>68349.83</v>
      </c>
    </row>
    <row r="248" spans="1:7" x14ac:dyDescent="0.2">
      <c r="A248" s="25" t="s">
        <v>13</v>
      </c>
      <c r="B248" s="5">
        <v>18</v>
      </c>
      <c r="C248" s="5">
        <v>6</v>
      </c>
      <c r="D248" s="7">
        <v>172299.35</v>
      </c>
      <c r="E248" s="7">
        <v>129264.5</v>
      </c>
      <c r="F248" s="7">
        <f>SUM(D248-E248)</f>
        <v>43034.850000000006</v>
      </c>
      <c r="G248" s="7">
        <v>11189.06</v>
      </c>
    </row>
    <row r="249" spans="1:7" x14ac:dyDescent="0.2">
      <c r="A249" s="25" t="s">
        <v>14</v>
      </c>
      <c r="B249" s="5">
        <v>544</v>
      </c>
      <c r="C249" s="5">
        <v>13</v>
      </c>
      <c r="D249" s="7">
        <v>35677270.75</v>
      </c>
      <c r="E249" s="7">
        <v>26168683.699999999</v>
      </c>
      <c r="F249" s="7">
        <f>SUM(D249-E249)</f>
        <v>9508587.0500000007</v>
      </c>
      <c r="G249" s="7">
        <v>3090290.79</v>
      </c>
    </row>
    <row r="250" spans="1:7" x14ac:dyDescent="0.2">
      <c r="A250" s="29" t="s">
        <v>15</v>
      </c>
      <c r="B250" s="29">
        <f t="shared" ref="B250:G250" si="31">SUM(B247:B249)</f>
        <v>594</v>
      </c>
      <c r="C250" s="29">
        <f t="shared" si="31"/>
        <v>30</v>
      </c>
      <c r="D250" s="48">
        <f t="shared" si="31"/>
        <v>36709037.100000001</v>
      </c>
      <c r="E250" s="48">
        <f t="shared" si="31"/>
        <v>26894531.25</v>
      </c>
      <c r="F250" s="48">
        <f t="shared" si="31"/>
        <v>9814505.8500000015</v>
      </c>
      <c r="G250" s="48">
        <f t="shared" si="31"/>
        <v>3169829.68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5">
        <v>12</v>
      </c>
      <c r="C255" s="5">
        <v>4</v>
      </c>
      <c r="D255" s="7">
        <v>399510</v>
      </c>
      <c r="E255" s="7">
        <v>276961</v>
      </c>
      <c r="F255" s="7">
        <f>SUM(D255-E255)</f>
        <v>122549</v>
      </c>
      <c r="G255" s="7">
        <v>31862.74</v>
      </c>
    </row>
    <row r="256" spans="1:7" x14ac:dyDescent="0.2">
      <c r="A256" s="25" t="s">
        <v>13</v>
      </c>
      <c r="B256" s="5">
        <v>9</v>
      </c>
      <c r="C256" s="5">
        <v>3</v>
      </c>
      <c r="D256" s="7">
        <v>206223</v>
      </c>
      <c r="E256" s="7">
        <v>129414.9</v>
      </c>
      <c r="F256" s="7">
        <f>SUM(D256-E256)</f>
        <v>76808.100000000006</v>
      </c>
      <c r="G256" s="7">
        <v>19970.11</v>
      </c>
    </row>
    <row r="257" spans="1:7" x14ac:dyDescent="0.2">
      <c r="A257" s="25" t="s">
        <v>14</v>
      </c>
      <c r="B257" s="5">
        <v>71</v>
      </c>
      <c r="C257" s="5">
        <v>2</v>
      </c>
      <c r="D257" s="7">
        <v>4444910.25</v>
      </c>
      <c r="E257" s="7">
        <v>3163929.6</v>
      </c>
      <c r="F257" s="7">
        <f>SUM(D257-E257)</f>
        <v>1280980.6499999999</v>
      </c>
      <c r="G257" s="7">
        <v>416318.71</v>
      </c>
    </row>
    <row r="258" spans="1:7" x14ac:dyDescent="0.2">
      <c r="A258" s="29" t="s">
        <v>15</v>
      </c>
      <c r="B258" s="29">
        <f t="shared" ref="B258:G258" si="32">SUM(B255:B257)</f>
        <v>92</v>
      </c>
      <c r="C258" s="29">
        <f t="shared" si="32"/>
        <v>9</v>
      </c>
      <c r="D258" s="48">
        <f t="shared" si="32"/>
        <v>5050643.25</v>
      </c>
      <c r="E258" s="48">
        <f t="shared" si="32"/>
        <v>3570305.5</v>
      </c>
      <c r="F258" s="48">
        <f t="shared" si="32"/>
        <v>1480337.75</v>
      </c>
      <c r="G258" s="48">
        <f t="shared" si="32"/>
        <v>468151.56000000006</v>
      </c>
    </row>
    <row r="259" spans="1:7" x14ac:dyDescent="0.2">
      <c r="A259" s="13"/>
      <c r="B259" s="13"/>
      <c r="C259" s="13"/>
      <c r="D259" s="39"/>
      <c r="E259" s="39"/>
      <c r="F259" s="39"/>
      <c r="G259" s="39"/>
    </row>
    <row r="260" spans="1:7" ht="15.75" x14ac:dyDescent="0.25">
      <c r="A260" s="128" t="s">
        <v>49</v>
      </c>
      <c r="B260" s="128"/>
      <c r="C260" s="128"/>
      <c r="D260" s="128"/>
      <c r="E260" s="128"/>
      <c r="F260" s="39"/>
      <c r="G260" s="39"/>
    </row>
    <row r="261" spans="1:7" ht="16.5" thickBot="1" x14ac:dyDescent="0.3">
      <c r="A261" s="17"/>
      <c r="B261" s="17"/>
      <c r="C261" s="17"/>
      <c r="D261" s="55"/>
      <c r="E261" s="55"/>
      <c r="F261" s="39"/>
      <c r="G261" s="39"/>
    </row>
    <row r="262" spans="1:7" ht="13.5" thickTop="1" x14ac:dyDescent="0.2">
      <c r="A262" s="129" t="s">
        <v>54</v>
      </c>
      <c r="B262" s="131" t="s">
        <v>67</v>
      </c>
      <c r="C262" s="133" t="s">
        <v>68</v>
      </c>
      <c r="D262" s="123" t="s">
        <v>65</v>
      </c>
      <c r="E262" s="123" t="s">
        <v>64</v>
      </c>
      <c r="F262" s="123" t="s">
        <v>62</v>
      </c>
      <c r="G262" s="125" t="s">
        <v>63</v>
      </c>
    </row>
    <row r="263" spans="1:7" ht="13.5" thickBot="1" x14ac:dyDescent="0.25">
      <c r="A263" s="130"/>
      <c r="B263" s="132"/>
      <c r="C263" s="134"/>
      <c r="D263" s="124"/>
      <c r="E263" s="124"/>
      <c r="F263" s="124"/>
      <c r="G263" s="126"/>
    </row>
    <row r="264" spans="1:7" ht="13.5" thickTop="1" x14ac:dyDescent="0.2">
      <c r="A264" s="8"/>
      <c r="B264" s="8"/>
      <c r="C264" s="8"/>
      <c r="D264" s="39"/>
      <c r="E264" s="39"/>
      <c r="F264" s="39"/>
      <c r="G264" s="39"/>
    </row>
    <row r="265" spans="1:7" x14ac:dyDescent="0.2">
      <c r="A265" s="12" t="s">
        <v>12</v>
      </c>
      <c r="B265" s="40">
        <f>SUMIF($A$1:$A$258,"TYPE 1",$B$1:$B$258)</f>
        <v>2399</v>
      </c>
      <c r="C265" s="40">
        <f>SUMIF($A$1:$A$258,"TYPE 1",$C$1:$C$258)</f>
        <v>815</v>
      </c>
      <c r="D265" s="39">
        <f>SUMIF($A$1:$A$258,"TYPE 1",$D$1:$D$258)</f>
        <v>86034741.150000006</v>
      </c>
      <c r="E265" s="39">
        <f>SUMIF($A$1:$A$258,"TYPE 1",$E$1:$E$258)</f>
        <v>59937345.5</v>
      </c>
      <c r="F265" s="39">
        <f>SUMIF($A$1:$A$258,"TYPE 1",$F$1:$F$258)</f>
        <v>26097395.649999999</v>
      </c>
      <c r="G265" s="39">
        <f>SUMIF($A$1:$A$258,"TYPE 1",$G$1:$G$258)</f>
        <v>6785322.8899999997</v>
      </c>
    </row>
    <row r="266" spans="1:7" x14ac:dyDescent="0.2">
      <c r="A266" s="12" t="s">
        <v>13</v>
      </c>
      <c r="B266" s="40">
        <f>SUMIF($A$1:$A$258,"TYPE 2",$B$1:$B$258)</f>
        <v>1100</v>
      </c>
      <c r="C266" s="40">
        <f>SUMIF($A$1:$A$258,"TYPE 2",$C$1:$C$258)</f>
        <v>381</v>
      </c>
      <c r="D266" s="39">
        <f>SUMIF($A$1:$A$258,"TYPE 2",$D$1:$D$258)</f>
        <v>31982512.550000001</v>
      </c>
      <c r="E266" s="39">
        <f>SUMIF($A$1:$A$258,"TYPE 2",$E$1:$E$258)</f>
        <v>22007450.849999998</v>
      </c>
      <c r="F266" s="39">
        <f>SUMIF($A$1:$A$258,"TYPE 2",$F$1:$F$258)</f>
        <v>9975061.6999999974</v>
      </c>
      <c r="G266" s="39">
        <f>SUMIF($A$1:$A$258,"TYPE 2",$G$1:$G$258)</f>
        <v>2593516.0899999989</v>
      </c>
    </row>
    <row r="267" spans="1:7" x14ac:dyDescent="0.2">
      <c r="A267" s="12" t="s">
        <v>16</v>
      </c>
      <c r="B267" s="40">
        <f>SUMIF($A$1:$A$258,"TYPE 3",$B$1:$B$258)</f>
        <v>43</v>
      </c>
      <c r="C267" s="40">
        <f>SUMIF($A$1:$A$258,"TYPE 3",$C$1:$C$258)</f>
        <v>7</v>
      </c>
      <c r="D267" s="39">
        <f>SUMIF($A$1:$A$258,"TYPE 3",$D$1:$D$258)</f>
        <v>1059289</v>
      </c>
      <c r="E267" s="39">
        <f>SUMIF($A$1:$A$258,"TYPE 3",$E$1:$E$258)</f>
        <v>734859.29999999993</v>
      </c>
      <c r="F267" s="39">
        <f>SUMIF($A$1:$A$258,"TYPE 3",$F$1:$F$258)</f>
        <v>324429.69999999995</v>
      </c>
      <c r="G267" s="39">
        <f>SUMIF($A$1:$A$258,"TYPE 3",$G$1:$G$258)</f>
        <v>84351.709999999992</v>
      </c>
    </row>
    <row r="268" spans="1:7" x14ac:dyDescent="0.2">
      <c r="A268" s="12" t="s">
        <v>17</v>
      </c>
      <c r="B268" s="40">
        <f>SUMIF($A$1:$A$258,"TYPE 4",$B$1:$B$258)</f>
        <v>1092</v>
      </c>
      <c r="C268" s="40">
        <f>SUMIF($A$1:$A$258,"TYPE 4",$C$1:$C$258)</f>
        <v>15</v>
      </c>
      <c r="D268" s="39">
        <f>SUMIF($A$1:$A$258,"TYPE 4",$D$1:$D$258)</f>
        <v>45946604.25</v>
      </c>
      <c r="E268" s="39">
        <f>SUMIF($A$1:$A$258,"TYPE 4",$E$1:$E$258)</f>
        <v>33752764.350000001</v>
      </c>
      <c r="F268" s="39">
        <f>SUMIF($A$1:$A$258,"TYPE 4",$F$1:$F$258)</f>
        <v>12193839.9</v>
      </c>
      <c r="G268" s="39">
        <f>SUMIF($A$1:$A$258,"TYPE 4",$G$1:$G$258)</f>
        <v>2194891.19</v>
      </c>
    </row>
    <row r="269" spans="1:7" x14ac:dyDescent="0.2">
      <c r="A269" s="12" t="s">
        <v>14</v>
      </c>
      <c r="B269" s="40">
        <f>SUMIF($A$1:$A$258,"TYPE 5",$B$1:$B$258)</f>
        <v>7566</v>
      </c>
      <c r="C269" s="40">
        <f>SUMIF($A$1:$A$258,"TYPE 5",$C$1:$C$258)</f>
        <v>195</v>
      </c>
      <c r="D269" s="39">
        <f>SUMIF($A$1:$A$258,"TYPE 5",$D$1:$D$258)</f>
        <v>523408476.95000005</v>
      </c>
      <c r="E269" s="39">
        <f>SUMIF($A$1:$A$258,"TYPE 5",$E$1:$E$258)</f>
        <v>380841757.10000002</v>
      </c>
      <c r="F269" s="39">
        <f>SUMIF($A$1:$A$258,"TYPE 5",$F$1:$F$258)</f>
        <v>142566719.85000002</v>
      </c>
      <c r="G269" s="39">
        <f>SUMIF($A$1:$A$258,"TYPE 5",$G$1:$G$258)</f>
        <v>46334183.969999991</v>
      </c>
    </row>
    <row r="270" spans="1:7" ht="13.5" thickBot="1" x14ac:dyDescent="0.25">
      <c r="A270" s="12" t="s">
        <v>15</v>
      </c>
      <c r="B270" s="74">
        <f>SUM(B265:B269)-3</f>
        <v>12197</v>
      </c>
      <c r="C270" s="41">
        <f t="shared" ref="B270:D270" si="33">SUM(C265:C269)</f>
        <v>1413</v>
      </c>
      <c r="D270" s="56">
        <f t="shared" si="33"/>
        <v>688431623.9000001</v>
      </c>
      <c r="E270" s="56">
        <f>SUM(E265:E269)</f>
        <v>497274177.10000002</v>
      </c>
      <c r="F270" s="56">
        <f>SUM(F265:F269)</f>
        <v>191157446.80000001</v>
      </c>
      <c r="G270" s="56">
        <f>SUM(G265:G269)-0.09</f>
        <v>57992265.75999999</v>
      </c>
    </row>
    <row r="271" spans="1:7" ht="13.5" thickTop="1" x14ac:dyDescent="0.2">
      <c r="A271" s="127"/>
      <c r="B271" s="127"/>
      <c r="C271" s="127"/>
      <c r="D271" s="127"/>
      <c r="E271" s="47"/>
      <c r="F271" s="39"/>
      <c r="G271" s="39"/>
    </row>
    <row r="272" spans="1:7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2023
OCTOBER - DECEMBER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zoomScale="156" zoomScaleNormal="100" zoomScalePageLayoutView="156" workbookViewId="0">
      <selection activeCell="B270" sqref="B270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5.140625" style="39" bestFit="1" customWidth="1"/>
    <col min="7" max="7" width="14" style="39" bestFit="1" customWidth="1"/>
    <col min="8" max="8" width="14.28515625" style="8" customWidth="1"/>
    <col min="9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/>
      <c r="C4" s="5"/>
      <c r="D4" s="28"/>
      <c r="E4" s="28"/>
      <c r="F4" s="7">
        <f>SUM(D4-E4)</f>
        <v>0</v>
      </c>
      <c r="G4" s="28"/>
    </row>
    <row r="5" spans="1:8" x14ac:dyDescent="0.2">
      <c r="A5" s="13" t="s">
        <v>13</v>
      </c>
      <c r="B5" s="5"/>
      <c r="C5" s="5"/>
      <c r="D5" s="28"/>
      <c r="E5" s="28"/>
      <c r="F5" s="7">
        <f>SUM(D5-E5)</f>
        <v>0</v>
      </c>
      <c r="G5" s="28"/>
    </row>
    <row r="6" spans="1:8" x14ac:dyDescent="0.2">
      <c r="A6" s="25" t="s">
        <v>14</v>
      </c>
      <c r="B6" s="5"/>
      <c r="C6" s="5"/>
      <c r="D6" s="28"/>
      <c r="E6" s="28"/>
      <c r="F6" s="7">
        <f>SUM(D6-E6)</f>
        <v>0</v>
      </c>
      <c r="G6" s="28"/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65"/>
      <c r="C12" s="65"/>
      <c r="D12" s="28"/>
      <c r="E12" s="28"/>
      <c r="F12" s="28">
        <f>SUM(D12-E12)</f>
        <v>0</v>
      </c>
      <c r="G12" s="28"/>
    </row>
    <row r="13" spans="1:8" x14ac:dyDescent="0.2">
      <c r="A13" s="25" t="s">
        <v>13</v>
      </c>
      <c r="B13" s="65"/>
      <c r="C13" s="65"/>
      <c r="D13" s="28"/>
      <c r="E13" s="28"/>
      <c r="F13" s="28">
        <f>SUM(D13-E13)</f>
        <v>0</v>
      </c>
      <c r="G13" s="28"/>
    </row>
    <row r="14" spans="1:8" x14ac:dyDescent="0.2">
      <c r="A14" s="25" t="s">
        <v>14</v>
      </c>
      <c r="B14" s="65"/>
      <c r="C14" s="65"/>
      <c r="D14" s="28"/>
      <c r="E14" s="28"/>
      <c r="F14" s="38">
        <f>SUM(D14-E14)</f>
        <v>0</v>
      </c>
      <c r="G14" s="28"/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65"/>
      <c r="C20" s="65"/>
      <c r="D20" s="7"/>
      <c r="E20" s="7"/>
      <c r="F20" s="7">
        <f>SUM(D20-E20)</f>
        <v>0</v>
      </c>
      <c r="G20" s="7"/>
    </row>
    <row r="21" spans="1:7" x14ac:dyDescent="0.2">
      <c r="A21" s="25" t="s">
        <v>13</v>
      </c>
      <c r="B21" s="65"/>
      <c r="C21" s="65"/>
      <c r="D21" s="7"/>
      <c r="E21" s="7"/>
      <c r="F21" s="7">
        <f>SUM(D21-E21)</f>
        <v>0</v>
      </c>
      <c r="G21" s="7"/>
    </row>
    <row r="22" spans="1:7" x14ac:dyDescent="0.2">
      <c r="A22" s="25" t="s">
        <v>14</v>
      </c>
      <c r="B22" s="65"/>
      <c r="C22" s="65"/>
      <c r="D22" s="7"/>
      <c r="E22" s="7"/>
      <c r="F22" s="7">
        <f>SUM(D22-E22)</f>
        <v>0</v>
      </c>
      <c r="G22" s="7"/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65"/>
      <c r="C28" s="65"/>
      <c r="D28" s="7"/>
      <c r="E28" s="7"/>
      <c r="F28" s="7">
        <f>SUM(D28-E28)</f>
        <v>0</v>
      </c>
      <c r="G28" s="7"/>
    </row>
    <row r="29" spans="1:7" x14ac:dyDescent="0.2">
      <c r="A29" s="25" t="s">
        <v>13</v>
      </c>
      <c r="B29" s="65"/>
      <c r="C29" s="65"/>
      <c r="D29" s="7"/>
      <c r="E29" s="7"/>
      <c r="F29" s="7">
        <f>SUM(D29-E29)</f>
        <v>0</v>
      </c>
      <c r="G29" s="7"/>
    </row>
    <row r="30" spans="1:7" x14ac:dyDescent="0.2">
      <c r="A30" s="25" t="s">
        <v>16</v>
      </c>
      <c r="B30" s="65"/>
      <c r="C30" s="65"/>
      <c r="D30" s="7"/>
      <c r="E30" s="7"/>
      <c r="F30" s="7">
        <f>SUM(D30-E30)</f>
        <v>0</v>
      </c>
      <c r="G30" s="7"/>
    </row>
    <row r="31" spans="1:7" x14ac:dyDescent="0.2">
      <c r="A31" s="25" t="s">
        <v>14</v>
      </c>
      <c r="B31" s="65"/>
      <c r="C31" s="65"/>
      <c r="D31" s="59"/>
      <c r="E31" s="7"/>
      <c r="F31" s="7">
        <f>SUM(D31-E31)</f>
        <v>0</v>
      </c>
      <c r="G31" s="7"/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0</v>
      </c>
      <c r="E32" s="48">
        <f t="shared" si="3"/>
        <v>0</v>
      </c>
      <c r="F32" s="48">
        <f t="shared" si="3"/>
        <v>0</v>
      </c>
      <c r="G32" s="48">
        <f t="shared" si="3"/>
        <v>0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65"/>
      <c r="C37" s="65"/>
      <c r="D37" s="7"/>
      <c r="E37" s="7"/>
      <c r="F37" s="7">
        <f>SUM(D37-E37)</f>
        <v>0</v>
      </c>
      <c r="G37" s="7"/>
    </row>
    <row r="38" spans="1:7" x14ac:dyDescent="0.2">
      <c r="A38" s="25" t="s">
        <v>13</v>
      </c>
      <c r="B38" s="65"/>
      <c r="C38" s="65"/>
      <c r="D38" s="7"/>
      <c r="E38" s="7"/>
      <c r="F38" s="7">
        <f>SUM(D38-E38)</f>
        <v>0</v>
      </c>
      <c r="G38" s="7"/>
    </row>
    <row r="39" spans="1:7" x14ac:dyDescent="0.2">
      <c r="A39" s="25" t="s">
        <v>16</v>
      </c>
      <c r="B39" s="65"/>
      <c r="C39" s="65"/>
      <c r="D39" s="7"/>
      <c r="E39" s="7"/>
      <c r="F39" s="7">
        <f>SUM(D39-E39)</f>
        <v>0</v>
      </c>
      <c r="G39" s="7"/>
    </row>
    <row r="40" spans="1:7" x14ac:dyDescent="0.2">
      <c r="A40" s="25" t="s">
        <v>14</v>
      </c>
      <c r="B40" s="65"/>
      <c r="C40" s="65"/>
      <c r="D40" s="7"/>
      <c r="E40" s="7"/>
      <c r="F40" s="7">
        <f>SUM(D40-E40)</f>
        <v>0</v>
      </c>
      <c r="G40" s="7"/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0</v>
      </c>
      <c r="E41" s="48">
        <f t="shared" si="4"/>
        <v>0</v>
      </c>
      <c r="F41" s="48">
        <f t="shared" si="4"/>
        <v>0</v>
      </c>
      <c r="G41" s="48">
        <f t="shared" si="4"/>
        <v>0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65"/>
      <c r="C46" s="65"/>
      <c r="D46" s="7"/>
      <c r="E46" s="7"/>
      <c r="F46" s="7">
        <f>SUM(D46-E46)</f>
        <v>0</v>
      </c>
      <c r="G46" s="7"/>
    </row>
    <row r="47" spans="1:7" x14ac:dyDescent="0.2">
      <c r="A47" s="25" t="s">
        <v>13</v>
      </c>
      <c r="B47" s="65"/>
      <c r="C47" s="65"/>
      <c r="D47" s="7"/>
      <c r="E47" s="7"/>
      <c r="F47" s="7">
        <f>SUM(D47-E47)</f>
        <v>0</v>
      </c>
      <c r="G47" s="7"/>
    </row>
    <row r="48" spans="1:7" x14ac:dyDescent="0.2">
      <c r="A48" s="25" t="s">
        <v>14</v>
      </c>
      <c r="B48" s="65"/>
      <c r="C48" s="65"/>
      <c r="D48" s="7"/>
      <c r="E48" s="7"/>
      <c r="F48" s="7">
        <f>SUM(D48-E48)</f>
        <v>0</v>
      </c>
      <c r="G48" s="7"/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0</v>
      </c>
      <c r="E49" s="48">
        <f t="shared" si="5"/>
        <v>0</v>
      </c>
      <c r="F49" s="48">
        <f t="shared" si="5"/>
        <v>0</v>
      </c>
      <c r="G49" s="48">
        <f t="shared" si="5"/>
        <v>0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60"/>
      <c r="C54" s="5"/>
      <c r="D54" s="7"/>
      <c r="E54" s="7"/>
      <c r="F54" s="7">
        <f>SUM(D54-E54)</f>
        <v>0</v>
      </c>
      <c r="G54" s="7"/>
    </row>
    <row r="55" spans="1:7" x14ac:dyDescent="0.2">
      <c r="A55" s="25" t="s">
        <v>13</v>
      </c>
      <c r="B55" s="60"/>
      <c r="C55" s="5"/>
      <c r="D55" s="61"/>
      <c r="E55" s="7"/>
      <c r="F55" s="7">
        <f>SUM(D55-E55)</f>
        <v>0</v>
      </c>
      <c r="G55" s="7"/>
    </row>
    <row r="56" spans="1:7" x14ac:dyDescent="0.2">
      <c r="A56" s="25" t="s">
        <v>16</v>
      </c>
      <c r="B56" s="60"/>
      <c r="C56" s="5"/>
      <c r="D56" s="7"/>
      <c r="E56" s="7"/>
      <c r="F56" s="7">
        <f>SUM(D56-E56)</f>
        <v>0</v>
      </c>
      <c r="G56" s="7"/>
    </row>
    <row r="57" spans="1:7" x14ac:dyDescent="0.2">
      <c r="A57" s="29" t="s">
        <v>15</v>
      </c>
      <c r="B57" s="29">
        <f>SUM(B54:B56)</f>
        <v>0</v>
      </c>
      <c r="C57" s="29">
        <f>SUM(C54:C56)</f>
        <v>0</v>
      </c>
      <c r="D57" s="48">
        <f>SUM(D54:D56)</f>
        <v>0</v>
      </c>
      <c r="E57" s="48">
        <f t="shared" ref="E57:G57" si="6">SUM(E54:E56)</f>
        <v>0</v>
      </c>
      <c r="F57" s="48">
        <f t="shared" si="6"/>
        <v>0</v>
      </c>
      <c r="G57" s="48">
        <f t="shared" si="6"/>
        <v>0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/>
      <c r="C62" s="5"/>
      <c r="D62" s="7"/>
      <c r="E62" s="7"/>
      <c r="F62" s="7">
        <f>SUM(D62-E62)</f>
        <v>0</v>
      </c>
      <c r="G62" s="7"/>
    </row>
    <row r="63" spans="1:7" x14ac:dyDescent="0.2">
      <c r="A63" s="25" t="s">
        <v>14</v>
      </c>
      <c r="B63" s="5"/>
      <c r="C63" s="5"/>
      <c r="D63" s="7"/>
      <c r="E63" s="7"/>
      <c r="F63" s="7">
        <f>SUM(D63-E63)</f>
        <v>0</v>
      </c>
      <c r="G63" s="7"/>
    </row>
    <row r="64" spans="1:7" x14ac:dyDescent="0.2">
      <c r="A64" s="29" t="s">
        <v>15</v>
      </c>
      <c r="B64" s="29">
        <f t="shared" ref="B64:G64" si="7">SUM(B62:B63)</f>
        <v>0</v>
      </c>
      <c r="C64" s="29">
        <f t="shared" si="7"/>
        <v>0</v>
      </c>
      <c r="D64" s="48">
        <f t="shared" si="7"/>
        <v>0</v>
      </c>
      <c r="E64" s="48">
        <f t="shared" si="7"/>
        <v>0</v>
      </c>
      <c r="F64" s="48">
        <f t="shared" si="7"/>
        <v>0</v>
      </c>
      <c r="G64" s="48">
        <f t="shared" si="7"/>
        <v>0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65"/>
      <c r="C69" s="65"/>
      <c r="D69" s="7"/>
      <c r="E69" s="7"/>
      <c r="F69" s="7">
        <f>SUM(D69-E69)</f>
        <v>0</v>
      </c>
      <c r="G69" s="7"/>
    </row>
    <row r="70" spans="1:7" x14ac:dyDescent="0.2">
      <c r="A70" s="25" t="s">
        <v>13</v>
      </c>
      <c r="B70" s="65"/>
      <c r="C70" s="65"/>
      <c r="D70" s="7"/>
      <c r="E70" s="7"/>
      <c r="F70" s="7">
        <f>SUM(D70-E70)</f>
        <v>0</v>
      </c>
      <c r="G70" s="7"/>
    </row>
    <row r="71" spans="1:7" x14ac:dyDescent="0.2">
      <c r="A71" s="25" t="s">
        <v>14</v>
      </c>
      <c r="B71" s="65"/>
      <c r="C71" s="65"/>
      <c r="D71" s="7"/>
      <c r="E71" s="7"/>
      <c r="F71" s="7">
        <f>SUM(D71-E71)</f>
        <v>0</v>
      </c>
      <c r="G71" s="7"/>
    </row>
    <row r="72" spans="1:7" x14ac:dyDescent="0.2">
      <c r="A72" s="29" t="s">
        <v>15</v>
      </c>
      <c r="B72" s="29">
        <f t="shared" ref="B72:G72" si="8">SUM(B69:B71)</f>
        <v>0</v>
      </c>
      <c r="C72" s="29">
        <f t="shared" si="8"/>
        <v>0</v>
      </c>
      <c r="D72" s="48">
        <f t="shared" si="8"/>
        <v>0</v>
      </c>
      <c r="E72" s="48">
        <f t="shared" si="8"/>
        <v>0</v>
      </c>
      <c r="F72" s="48">
        <f t="shared" si="8"/>
        <v>0</v>
      </c>
      <c r="G72" s="48">
        <f t="shared" si="8"/>
        <v>0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65"/>
      <c r="C77" s="65"/>
      <c r="D77" s="1"/>
      <c r="E77" s="1"/>
      <c r="F77" s="1">
        <f>SUM(D77-E77)</f>
        <v>0</v>
      </c>
      <c r="G77" s="1"/>
    </row>
    <row r="78" spans="1:7" x14ac:dyDescent="0.2">
      <c r="A78" s="25" t="s">
        <v>13</v>
      </c>
      <c r="B78" s="65"/>
      <c r="C78" s="65"/>
      <c r="D78" s="1"/>
      <c r="E78" s="1"/>
      <c r="F78" s="1">
        <f>SUM(D78-E78)</f>
        <v>0</v>
      </c>
      <c r="G78" s="1"/>
    </row>
    <row r="79" spans="1:7" ht="15" x14ac:dyDescent="0.35">
      <c r="A79" s="25" t="s">
        <v>14</v>
      </c>
      <c r="B79" s="65"/>
      <c r="C79" s="65"/>
      <c r="D79" s="2"/>
      <c r="E79" s="2"/>
      <c r="F79" s="2">
        <f>SUM(D79-E79)</f>
        <v>0</v>
      </c>
      <c r="G79" s="2"/>
    </row>
    <row r="80" spans="1:7" x14ac:dyDescent="0.2">
      <c r="A80" s="29" t="s">
        <v>15</v>
      </c>
      <c r="B80" s="29">
        <f t="shared" ref="B80:G80" si="9">SUM(B77:B79)</f>
        <v>0</v>
      </c>
      <c r="C80" s="29">
        <f t="shared" si="9"/>
        <v>0</v>
      </c>
      <c r="D80" s="48">
        <f t="shared" si="9"/>
        <v>0</v>
      </c>
      <c r="E80" s="48">
        <f t="shared" si="9"/>
        <v>0</v>
      </c>
      <c r="F80" s="48">
        <f t="shared" si="9"/>
        <v>0</v>
      </c>
      <c r="G80" s="48">
        <f t="shared" si="9"/>
        <v>0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65"/>
      <c r="C85" s="65"/>
      <c r="D85" s="7"/>
      <c r="E85" s="7"/>
      <c r="F85" s="7">
        <f>SUM(D85-E85)</f>
        <v>0</v>
      </c>
      <c r="G85" s="7"/>
    </row>
    <row r="86" spans="1:7" x14ac:dyDescent="0.2">
      <c r="A86" s="25" t="s">
        <v>13</v>
      </c>
      <c r="B86" s="65"/>
      <c r="C86" s="65"/>
      <c r="D86" s="7"/>
      <c r="E86" s="7"/>
      <c r="F86" s="7">
        <f>SUM(D86-E86)</f>
        <v>0</v>
      </c>
      <c r="G86" s="7"/>
    </row>
    <row r="87" spans="1:7" x14ac:dyDescent="0.2">
      <c r="A87" s="25" t="s">
        <v>16</v>
      </c>
      <c r="B87" s="65"/>
      <c r="C87" s="65"/>
      <c r="D87" s="7"/>
      <c r="E87" s="7"/>
      <c r="F87" s="7">
        <f>SUM(D87-E87)</f>
        <v>0</v>
      </c>
      <c r="G87" s="7"/>
    </row>
    <row r="88" spans="1:7" x14ac:dyDescent="0.2">
      <c r="A88" s="25" t="s">
        <v>17</v>
      </c>
      <c r="B88" s="65"/>
      <c r="C88" s="65"/>
      <c r="D88" s="7"/>
      <c r="E88" s="7"/>
      <c r="F88" s="7">
        <f>SUM(D88-E88)</f>
        <v>0</v>
      </c>
      <c r="G88" s="7"/>
    </row>
    <row r="89" spans="1:7" x14ac:dyDescent="0.2">
      <c r="A89" s="25" t="s">
        <v>14</v>
      </c>
      <c r="B89" s="65"/>
      <c r="C89" s="65"/>
      <c r="D89" s="7"/>
      <c r="E89" s="7"/>
      <c r="F89" s="7">
        <f>SUM(D89-E89)</f>
        <v>0</v>
      </c>
      <c r="G89" s="7"/>
    </row>
    <row r="90" spans="1:7" x14ac:dyDescent="0.2">
      <c r="A90" s="29" t="s">
        <v>15</v>
      </c>
      <c r="B90" s="29">
        <f t="shared" ref="B90:G90" si="10">SUM(B85:B89)</f>
        <v>0</v>
      </c>
      <c r="C90" s="29">
        <f t="shared" si="10"/>
        <v>0</v>
      </c>
      <c r="D90" s="48">
        <f t="shared" si="10"/>
        <v>0</v>
      </c>
      <c r="E90" s="48">
        <f t="shared" si="10"/>
        <v>0</v>
      </c>
      <c r="F90" s="48">
        <f t="shared" si="10"/>
        <v>0</v>
      </c>
      <c r="G90" s="48">
        <f t="shared" si="10"/>
        <v>0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65"/>
      <c r="C95" s="65"/>
      <c r="D95" s="7"/>
      <c r="E95" s="7"/>
      <c r="F95" s="7">
        <f>SUM(D95-E95)</f>
        <v>0</v>
      </c>
      <c r="G95" s="7"/>
    </row>
    <row r="96" spans="1:7" x14ac:dyDescent="0.2">
      <c r="A96" s="25" t="s">
        <v>13</v>
      </c>
      <c r="B96" s="65"/>
      <c r="C96" s="65"/>
      <c r="D96" s="7"/>
      <c r="E96" s="7"/>
      <c r="F96" s="7">
        <f>SUM(D96-E96)</f>
        <v>0</v>
      </c>
      <c r="G96" s="7"/>
    </row>
    <row r="97" spans="1:7" x14ac:dyDescent="0.2">
      <c r="A97" s="25" t="s">
        <v>14</v>
      </c>
      <c r="B97" s="65"/>
      <c r="C97" s="65"/>
      <c r="D97" s="7"/>
      <c r="E97" s="7"/>
      <c r="F97" s="7">
        <f>SUM(D97-E97)</f>
        <v>0</v>
      </c>
      <c r="G97" s="7"/>
    </row>
    <row r="98" spans="1:7" x14ac:dyDescent="0.2">
      <c r="A98" s="29" t="s">
        <v>15</v>
      </c>
      <c r="B98" s="29">
        <f t="shared" ref="B98:G98" si="11">SUM(B95:B97)</f>
        <v>0</v>
      </c>
      <c r="C98" s="29">
        <f t="shared" si="11"/>
        <v>0</v>
      </c>
      <c r="D98" s="48">
        <f t="shared" si="11"/>
        <v>0</v>
      </c>
      <c r="E98" s="48">
        <f t="shared" si="11"/>
        <v>0</v>
      </c>
      <c r="F98" s="48">
        <f t="shared" si="11"/>
        <v>0</v>
      </c>
      <c r="G98" s="48">
        <f t="shared" si="11"/>
        <v>0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65"/>
      <c r="C103" s="65"/>
      <c r="D103" s="7"/>
      <c r="E103" s="7"/>
      <c r="F103" s="7">
        <f>SUM(D103-E103)</f>
        <v>0</v>
      </c>
      <c r="G103" s="7"/>
    </row>
    <row r="104" spans="1:7" x14ac:dyDescent="0.2">
      <c r="A104" s="25" t="s">
        <v>13</v>
      </c>
      <c r="B104" s="65"/>
      <c r="C104" s="65"/>
      <c r="D104" s="7"/>
      <c r="E104" s="7"/>
      <c r="F104" s="7">
        <f>SUM(D104-E104)</f>
        <v>0</v>
      </c>
      <c r="G104" s="7"/>
    </row>
    <row r="105" spans="1:7" x14ac:dyDescent="0.2">
      <c r="A105" s="25" t="s">
        <v>16</v>
      </c>
      <c r="B105" s="65"/>
      <c r="C105" s="65"/>
      <c r="D105" s="7"/>
      <c r="E105" s="7"/>
      <c r="F105" s="7">
        <f>SUM(D105-E105)</f>
        <v>0</v>
      </c>
      <c r="G105" s="7"/>
    </row>
    <row r="106" spans="1:7" x14ac:dyDescent="0.2">
      <c r="A106" s="25" t="s">
        <v>17</v>
      </c>
      <c r="B106" s="65"/>
      <c r="C106" s="65"/>
      <c r="D106" s="7"/>
      <c r="E106" s="7"/>
      <c r="F106" s="7">
        <f>SUM(D106-E106)</f>
        <v>0</v>
      </c>
      <c r="G106" s="7"/>
    </row>
    <row r="107" spans="1:7" x14ac:dyDescent="0.2">
      <c r="A107" s="25" t="s">
        <v>14</v>
      </c>
      <c r="B107" s="65"/>
      <c r="C107" s="65"/>
      <c r="D107" s="7"/>
      <c r="E107" s="7"/>
      <c r="F107" s="7">
        <f>SUM(D107-E107)</f>
        <v>0</v>
      </c>
      <c r="G107" s="7"/>
    </row>
    <row r="108" spans="1:7" x14ac:dyDescent="0.2">
      <c r="A108" s="29" t="s">
        <v>15</v>
      </c>
      <c r="B108" s="29">
        <f t="shared" ref="B108:G108" si="12">SUM(B103:B107)</f>
        <v>0</v>
      </c>
      <c r="C108" s="29">
        <f t="shared" si="12"/>
        <v>0</v>
      </c>
      <c r="D108" s="48">
        <f t="shared" si="12"/>
        <v>0</v>
      </c>
      <c r="E108" s="48">
        <f t="shared" si="12"/>
        <v>0</v>
      </c>
      <c r="F108" s="48">
        <f t="shared" si="12"/>
        <v>0</v>
      </c>
      <c r="G108" s="48">
        <f t="shared" si="12"/>
        <v>0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65"/>
      <c r="C113" s="65"/>
      <c r="D113" s="1"/>
      <c r="E113" s="1"/>
      <c r="F113" s="1">
        <f>SUM(D113-E113)</f>
        <v>0</v>
      </c>
      <c r="G113" s="1"/>
    </row>
    <row r="114" spans="1:7" ht="15" x14ac:dyDescent="0.35">
      <c r="A114" s="25" t="s">
        <v>14</v>
      </c>
      <c r="B114" s="65"/>
      <c r="C114" s="65"/>
      <c r="D114" s="2"/>
      <c r="E114" s="2"/>
      <c r="F114" s="6">
        <f>SUM(D114-E114)</f>
        <v>0</v>
      </c>
      <c r="G114" s="2"/>
    </row>
    <row r="115" spans="1:7" x14ac:dyDescent="0.2">
      <c r="A115" s="29" t="s">
        <v>15</v>
      </c>
      <c r="B115" s="29">
        <f t="shared" ref="B115:G115" si="13">SUM(B113:B114)</f>
        <v>0</v>
      </c>
      <c r="C115" s="29">
        <f t="shared" si="13"/>
        <v>0</v>
      </c>
      <c r="D115" s="48">
        <f t="shared" si="13"/>
        <v>0</v>
      </c>
      <c r="E115" s="48">
        <f t="shared" si="13"/>
        <v>0</v>
      </c>
      <c r="F115" s="48">
        <f t="shared" si="13"/>
        <v>0</v>
      </c>
      <c r="G115" s="48">
        <f t="shared" si="13"/>
        <v>0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63"/>
      <c r="C121" s="63"/>
      <c r="D121" s="7"/>
      <c r="E121" s="7"/>
      <c r="F121" s="7">
        <f>SUM(D121-E121)</f>
        <v>0</v>
      </c>
      <c r="G121" s="7"/>
    </row>
    <row r="122" spans="1:7" x14ac:dyDescent="0.2">
      <c r="A122" s="25" t="s">
        <v>13</v>
      </c>
      <c r="B122" s="63"/>
      <c r="C122" s="63"/>
      <c r="D122" s="7"/>
      <c r="E122" s="7"/>
      <c r="F122" s="7">
        <f>SUM(D122-E122)</f>
        <v>0</v>
      </c>
      <c r="G122" s="7"/>
    </row>
    <row r="123" spans="1:7" x14ac:dyDescent="0.2">
      <c r="A123" s="25" t="s">
        <v>14</v>
      </c>
      <c r="B123" s="63"/>
      <c r="C123" s="63"/>
      <c r="D123" s="7"/>
      <c r="E123" s="7"/>
      <c r="F123" s="7">
        <f>SUM(D123-E123)</f>
        <v>0</v>
      </c>
      <c r="G123" s="7"/>
    </row>
    <row r="124" spans="1:7" x14ac:dyDescent="0.2">
      <c r="A124" s="29" t="s">
        <v>15</v>
      </c>
      <c r="B124" s="29">
        <f t="shared" ref="B124:G124" si="14">SUM(B121:B123)</f>
        <v>0</v>
      </c>
      <c r="C124" s="29">
        <f t="shared" si="14"/>
        <v>0</v>
      </c>
      <c r="D124" s="48">
        <f t="shared" si="14"/>
        <v>0</v>
      </c>
      <c r="E124" s="48">
        <f t="shared" si="14"/>
        <v>0</v>
      </c>
      <c r="F124" s="48">
        <f t="shared" si="14"/>
        <v>0</v>
      </c>
      <c r="G124" s="48">
        <f t="shared" si="14"/>
        <v>0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65"/>
      <c r="C129" s="65"/>
      <c r="D129" s="7"/>
      <c r="E129" s="7"/>
      <c r="F129" s="7">
        <f>SUM(D129-E129)</f>
        <v>0</v>
      </c>
      <c r="G129" s="7"/>
    </row>
    <row r="130" spans="1:7" x14ac:dyDescent="0.2">
      <c r="A130" s="25" t="s">
        <v>13</v>
      </c>
      <c r="B130" s="65"/>
      <c r="C130" s="65"/>
      <c r="D130" s="7"/>
      <c r="E130" s="7"/>
      <c r="F130" s="7">
        <f>SUM(D130-E130)</f>
        <v>0</v>
      </c>
      <c r="G130" s="7"/>
    </row>
    <row r="131" spans="1:7" x14ac:dyDescent="0.2">
      <c r="A131" s="25" t="s">
        <v>14</v>
      </c>
      <c r="B131" s="65"/>
      <c r="C131" s="65"/>
      <c r="D131" s="7"/>
      <c r="E131" s="7"/>
      <c r="F131" s="7">
        <f>SUM(D131-E131)</f>
        <v>0</v>
      </c>
      <c r="G131" s="7"/>
    </row>
    <row r="132" spans="1:7" x14ac:dyDescent="0.2">
      <c r="A132" s="29" t="s">
        <v>15</v>
      </c>
      <c r="B132" s="29">
        <f t="shared" ref="B132:G132" si="15">SUM(B129:B131)</f>
        <v>0</v>
      </c>
      <c r="C132" s="29">
        <f t="shared" si="15"/>
        <v>0</v>
      </c>
      <c r="D132" s="48">
        <f t="shared" si="15"/>
        <v>0</v>
      </c>
      <c r="E132" s="48">
        <f t="shared" si="15"/>
        <v>0</v>
      </c>
      <c r="F132" s="48">
        <f t="shared" si="15"/>
        <v>0</v>
      </c>
      <c r="G132" s="48">
        <f t="shared" si="15"/>
        <v>0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65"/>
      <c r="C137" s="65"/>
      <c r="D137" s="7"/>
      <c r="E137" s="7"/>
      <c r="F137" s="7">
        <f>SUM(D137-E137)</f>
        <v>0</v>
      </c>
      <c r="G137" s="7"/>
    </row>
    <row r="138" spans="1:7" x14ac:dyDescent="0.2">
      <c r="A138" s="25" t="s">
        <v>13</v>
      </c>
      <c r="B138" s="65"/>
      <c r="C138" s="65"/>
      <c r="D138" s="7"/>
      <c r="E138" s="7"/>
      <c r="F138" s="7">
        <f>SUM(D138-E138)</f>
        <v>0</v>
      </c>
      <c r="G138" s="7"/>
    </row>
    <row r="139" spans="1:7" x14ac:dyDescent="0.2">
      <c r="A139" s="25" t="s">
        <v>14</v>
      </c>
      <c r="B139" s="65"/>
      <c r="C139" s="65"/>
      <c r="D139" s="7"/>
      <c r="E139" s="7"/>
      <c r="F139" s="7">
        <f>SUM(D139-E139)</f>
        <v>0</v>
      </c>
      <c r="G139" s="7"/>
    </row>
    <row r="140" spans="1:7" x14ac:dyDescent="0.2">
      <c r="A140" s="29" t="s">
        <v>15</v>
      </c>
      <c r="B140" s="29">
        <f t="shared" ref="B140:G140" si="16">SUM(B137:B139)</f>
        <v>0</v>
      </c>
      <c r="C140" s="29">
        <f t="shared" si="16"/>
        <v>0</v>
      </c>
      <c r="D140" s="48">
        <f t="shared" si="16"/>
        <v>0</v>
      </c>
      <c r="E140" s="48">
        <f t="shared" si="16"/>
        <v>0</v>
      </c>
      <c r="F140" s="48">
        <f t="shared" si="16"/>
        <v>0</v>
      </c>
      <c r="G140" s="48">
        <f t="shared" si="16"/>
        <v>0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/>
      <c r="C145" s="5"/>
      <c r="D145" s="7"/>
      <c r="E145" s="7"/>
      <c r="F145" s="7">
        <f>SUM(D145-E145)</f>
        <v>0</v>
      </c>
      <c r="G145" s="7"/>
    </row>
    <row r="146" spans="1:7" x14ac:dyDescent="0.2">
      <c r="A146" s="25" t="s">
        <v>14</v>
      </c>
      <c r="B146" s="5"/>
      <c r="C146" s="5"/>
      <c r="D146" s="7"/>
      <c r="E146" s="7"/>
      <c r="F146" s="7">
        <f>SUM(D146-E146)</f>
        <v>0</v>
      </c>
      <c r="G146" s="7"/>
    </row>
    <row r="147" spans="1:7" x14ac:dyDescent="0.2">
      <c r="A147" s="29" t="s">
        <v>15</v>
      </c>
      <c r="B147" s="29">
        <f t="shared" ref="B147:G147" si="17">SUM(B145:B146)</f>
        <v>0</v>
      </c>
      <c r="C147" s="29">
        <f t="shared" si="17"/>
        <v>0</v>
      </c>
      <c r="D147" s="48">
        <f t="shared" si="17"/>
        <v>0</v>
      </c>
      <c r="E147" s="48">
        <f t="shared" si="17"/>
        <v>0</v>
      </c>
      <c r="F147" s="48">
        <f t="shared" si="17"/>
        <v>0</v>
      </c>
      <c r="G147" s="48">
        <f t="shared" si="17"/>
        <v>0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65"/>
      <c r="C152" s="65"/>
      <c r="D152" s="1"/>
      <c r="E152" s="1"/>
      <c r="F152" s="1">
        <f>SUM(D152-E152)</f>
        <v>0</v>
      </c>
      <c r="G152" s="1"/>
    </row>
    <row r="153" spans="1:7" x14ac:dyDescent="0.2">
      <c r="A153" s="25" t="s">
        <v>13</v>
      </c>
      <c r="B153" s="65"/>
      <c r="C153" s="65"/>
      <c r="D153" s="1"/>
      <c r="E153" s="1"/>
      <c r="F153" s="1">
        <f>SUM(D153-E153)</f>
        <v>0</v>
      </c>
      <c r="G153" s="1"/>
    </row>
    <row r="154" spans="1:7" x14ac:dyDescent="0.2">
      <c r="A154" s="25" t="s">
        <v>17</v>
      </c>
      <c r="B154" s="65"/>
      <c r="C154" s="65"/>
      <c r="D154" s="1"/>
      <c r="E154" s="1"/>
      <c r="F154" s="1">
        <f>SUM(D154-E154)</f>
        <v>0</v>
      </c>
      <c r="G154" s="1"/>
    </row>
    <row r="155" spans="1:7" x14ac:dyDescent="0.2">
      <c r="A155" s="25" t="s">
        <v>14</v>
      </c>
      <c r="B155" s="65"/>
      <c r="C155" s="65"/>
      <c r="D155" s="7"/>
      <c r="E155" s="7"/>
      <c r="F155" s="7">
        <f>SUM(D155-E155)</f>
        <v>0</v>
      </c>
      <c r="G155" s="7"/>
    </row>
    <row r="156" spans="1:7" x14ac:dyDescent="0.2">
      <c r="A156" s="29" t="s">
        <v>15</v>
      </c>
      <c r="B156" s="29">
        <f t="shared" ref="B156:G156" si="18">SUM(B152:B155)</f>
        <v>0</v>
      </c>
      <c r="C156" s="29">
        <f t="shared" si="18"/>
        <v>0</v>
      </c>
      <c r="D156" s="48">
        <f t="shared" si="18"/>
        <v>0</v>
      </c>
      <c r="E156" s="48">
        <f t="shared" si="18"/>
        <v>0</v>
      </c>
      <c r="F156" s="48">
        <f t="shared" si="18"/>
        <v>0</v>
      </c>
      <c r="G156" s="48">
        <f t="shared" si="18"/>
        <v>0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5" thickTop="1" x14ac:dyDescent="0.2">
      <c r="A161" s="25" t="s">
        <v>12</v>
      </c>
      <c r="B161" s="63"/>
      <c r="C161" s="63"/>
      <c r="D161" s="7"/>
      <c r="E161" s="7"/>
      <c r="F161" s="7">
        <f>SUM(D161-E161)</f>
        <v>0</v>
      </c>
      <c r="G161" s="7"/>
    </row>
    <row r="162" spans="1:8" x14ac:dyDescent="0.2">
      <c r="A162" s="25" t="s">
        <v>13</v>
      </c>
      <c r="B162" s="63"/>
      <c r="C162" s="63"/>
      <c r="D162" s="7"/>
      <c r="E162" s="7"/>
      <c r="F162" s="7">
        <f>SUM(D162-E162)</f>
        <v>0</v>
      </c>
      <c r="G162" s="7"/>
    </row>
    <row r="163" spans="1:8" x14ac:dyDescent="0.2">
      <c r="A163" s="25" t="s">
        <v>17</v>
      </c>
      <c r="B163" s="63"/>
      <c r="C163" s="63"/>
      <c r="D163" s="7"/>
      <c r="E163" s="7"/>
      <c r="F163" s="7">
        <f>SUM(D163-E163)</f>
        <v>0</v>
      </c>
      <c r="G163" s="7"/>
    </row>
    <row r="164" spans="1:8" x14ac:dyDescent="0.2">
      <c r="A164" s="25" t="s">
        <v>14</v>
      </c>
      <c r="B164" s="63"/>
      <c r="C164" s="63"/>
      <c r="D164" s="7"/>
      <c r="E164" s="7"/>
      <c r="F164" s="7">
        <f>SUM(D164-E164)</f>
        <v>0</v>
      </c>
      <c r="G164" s="7"/>
    </row>
    <row r="165" spans="1:8" x14ac:dyDescent="0.2">
      <c r="A165" s="29" t="s">
        <v>15</v>
      </c>
      <c r="B165" s="29">
        <f t="shared" ref="B165:G165" si="19">SUM(B161:B164)</f>
        <v>0</v>
      </c>
      <c r="C165" s="29">
        <f t="shared" si="19"/>
        <v>0</v>
      </c>
      <c r="D165" s="48">
        <f t="shared" si="19"/>
        <v>0</v>
      </c>
      <c r="E165" s="48">
        <f t="shared" si="19"/>
        <v>0</v>
      </c>
      <c r="F165" s="48">
        <f t="shared" si="19"/>
        <v>0</v>
      </c>
      <c r="G165" s="48">
        <f t="shared" si="19"/>
        <v>0</v>
      </c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5" thickTop="1" x14ac:dyDescent="0.2">
      <c r="A170" s="25" t="s">
        <v>12</v>
      </c>
      <c r="B170" s="5"/>
      <c r="C170" s="5"/>
      <c r="D170" s="7"/>
      <c r="E170" s="7"/>
      <c r="F170" s="7">
        <f>SUM(D170-E170)</f>
        <v>0</v>
      </c>
      <c r="G170" s="7"/>
    </row>
    <row r="171" spans="1:8" x14ac:dyDescent="0.2">
      <c r="A171" s="25" t="s">
        <v>14</v>
      </c>
      <c r="B171" s="5"/>
      <c r="C171" s="5"/>
      <c r="D171" s="7"/>
      <c r="E171" s="7"/>
      <c r="F171" s="7">
        <f>SUM(D171-E171)</f>
        <v>0</v>
      </c>
      <c r="G171" s="7"/>
    </row>
    <row r="172" spans="1:8" x14ac:dyDescent="0.2">
      <c r="A172" s="29" t="s">
        <v>15</v>
      </c>
      <c r="B172" s="29">
        <f t="shared" ref="B172:G172" si="20">SUM(B170:B171)</f>
        <v>0</v>
      </c>
      <c r="C172" s="29">
        <f t="shared" si="20"/>
        <v>0</v>
      </c>
      <c r="D172" s="48">
        <f t="shared" si="20"/>
        <v>0</v>
      </c>
      <c r="E172" s="48">
        <f t="shared" si="20"/>
        <v>0</v>
      </c>
      <c r="F172" s="48">
        <f t="shared" si="20"/>
        <v>0</v>
      </c>
      <c r="G172" s="48">
        <f t="shared" si="20"/>
        <v>0</v>
      </c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8"/>
    </row>
    <row r="177" spans="1:8" ht="13.5" thickTop="1" x14ac:dyDescent="0.2">
      <c r="A177" s="25" t="s">
        <v>12</v>
      </c>
      <c r="B177" s="65"/>
      <c r="C177" s="65"/>
      <c r="D177" s="7"/>
      <c r="E177" s="7"/>
      <c r="F177" s="7">
        <f>SUM(D177-E177)</f>
        <v>0</v>
      </c>
      <c r="G177" s="7"/>
      <c r="H177" s="69"/>
    </row>
    <row r="178" spans="1:8" x14ac:dyDescent="0.2">
      <c r="A178" s="25" t="s">
        <v>13</v>
      </c>
      <c r="B178" s="65"/>
      <c r="C178" s="65"/>
      <c r="D178" s="7"/>
      <c r="E178" s="7"/>
      <c r="F178" s="7">
        <f>SUM(D178-E178)</f>
        <v>0</v>
      </c>
      <c r="G178" s="7"/>
      <c r="H178" s="69"/>
    </row>
    <row r="179" spans="1:8" x14ac:dyDescent="0.2">
      <c r="A179" s="25" t="s">
        <v>14</v>
      </c>
      <c r="B179" s="65"/>
      <c r="C179" s="65"/>
      <c r="D179" s="7"/>
      <c r="E179" s="7"/>
      <c r="F179" s="7">
        <f>SUM(D179-E179)</f>
        <v>0</v>
      </c>
      <c r="G179" s="7"/>
      <c r="H179" s="69"/>
    </row>
    <row r="180" spans="1:8" x14ac:dyDescent="0.2">
      <c r="A180" s="29" t="s">
        <v>15</v>
      </c>
      <c r="B180" s="29">
        <f t="shared" ref="B180:G180" si="21">SUM(B177:B179)</f>
        <v>0</v>
      </c>
      <c r="C180" s="29">
        <f t="shared" si="21"/>
        <v>0</v>
      </c>
      <c r="D180" s="48">
        <f t="shared" si="21"/>
        <v>0</v>
      </c>
      <c r="E180" s="48">
        <f t="shared" si="21"/>
        <v>0</v>
      </c>
      <c r="F180" s="48">
        <f t="shared" si="21"/>
        <v>0</v>
      </c>
      <c r="G180" s="48">
        <f t="shared" si="21"/>
        <v>0</v>
      </c>
      <c r="H180" s="68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5" thickTop="1" x14ac:dyDescent="0.2">
      <c r="A185" s="25" t="s">
        <v>12</v>
      </c>
      <c r="B185" s="65"/>
      <c r="C185" s="65"/>
      <c r="D185" s="7"/>
      <c r="E185" s="7"/>
      <c r="F185" s="7">
        <f>SUM(D185-E185)</f>
        <v>0</v>
      </c>
      <c r="G185" s="7"/>
    </row>
    <row r="186" spans="1:8" x14ac:dyDescent="0.2">
      <c r="A186" s="25" t="s">
        <v>13</v>
      </c>
      <c r="B186" s="65"/>
      <c r="C186" s="65"/>
      <c r="D186" s="7"/>
      <c r="E186" s="7"/>
      <c r="F186" s="7">
        <f>SUM(D186-E186)</f>
        <v>0</v>
      </c>
      <c r="G186" s="7"/>
    </row>
    <row r="187" spans="1:8" x14ac:dyDescent="0.2">
      <c r="A187" s="25" t="s">
        <v>17</v>
      </c>
      <c r="B187" s="65"/>
      <c r="C187" s="65"/>
      <c r="D187" s="7"/>
      <c r="E187" s="7"/>
      <c r="F187" s="7">
        <f>SUM(D187-E187)</f>
        <v>0</v>
      </c>
      <c r="G187" s="7"/>
    </row>
    <row r="188" spans="1:8" x14ac:dyDescent="0.2">
      <c r="A188" s="25" t="s">
        <v>14</v>
      </c>
      <c r="B188" s="65"/>
      <c r="C188" s="65"/>
      <c r="D188" s="7"/>
      <c r="E188" s="7"/>
      <c r="F188" s="7">
        <f>SUM(D188-E188)</f>
        <v>0</v>
      </c>
      <c r="G188" s="7"/>
    </row>
    <row r="189" spans="1:8" x14ac:dyDescent="0.2">
      <c r="A189" s="29" t="s">
        <v>15</v>
      </c>
      <c r="B189" s="29">
        <f t="shared" ref="B189:G189" si="22">SUM(B185:B188)</f>
        <v>0</v>
      </c>
      <c r="C189" s="29">
        <f t="shared" si="22"/>
        <v>0</v>
      </c>
      <c r="D189" s="48">
        <f t="shared" si="22"/>
        <v>0</v>
      </c>
      <c r="E189" s="48">
        <f t="shared" si="22"/>
        <v>0</v>
      </c>
      <c r="F189" s="48">
        <f t="shared" si="22"/>
        <v>0</v>
      </c>
      <c r="G189" s="48">
        <f t="shared" si="22"/>
        <v>0</v>
      </c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65"/>
      <c r="C194" s="65"/>
      <c r="D194" s="7"/>
      <c r="E194" s="7"/>
      <c r="F194" s="7">
        <f>SUM(D194-E194)</f>
        <v>0</v>
      </c>
      <c r="G194" s="7"/>
    </row>
    <row r="195" spans="1:7" x14ac:dyDescent="0.2">
      <c r="A195" s="25" t="s">
        <v>13</v>
      </c>
      <c r="B195" s="65"/>
      <c r="C195" s="65"/>
      <c r="D195" s="7"/>
      <c r="E195" s="7"/>
      <c r="F195" s="7">
        <f>SUM(D195-E195)</f>
        <v>0</v>
      </c>
      <c r="G195" s="7"/>
    </row>
    <row r="196" spans="1:7" x14ac:dyDescent="0.2">
      <c r="A196" s="25" t="s">
        <v>17</v>
      </c>
      <c r="B196" s="65"/>
      <c r="C196" s="65"/>
      <c r="D196" s="7"/>
      <c r="E196" s="7"/>
      <c r="F196" s="7">
        <f>SUM(D196-E196)</f>
        <v>0</v>
      </c>
      <c r="G196" s="7"/>
    </row>
    <row r="197" spans="1:7" x14ac:dyDescent="0.2">
      <c r="A197" s="25" t="s">
        <v>14</v>
      </c>
      <c r="B197" s="65"/>
      <c r="C197" s="65"/>
      <c r="D197" s="7"/>
      <c r="E197" s="7"/>
      <c r="F197" s="7">
        <f>SUM(D197-E197)</f>
        <v>0</v>
      </c>
      <c r="G197" s="7"/>
    </row>
    <row r="198" spans="1:7" x14ac:dyDescent="0.2">
      <c r="A198" s="29" t="s">
        <v>15</v>
      </c>
      <c r="B198" s="29">
        <f t="shared" ref="B198:G198" si="23">SUM(B194:B197)</f>
        <v>0</v>
      </c>
      <c r="C198" s="29">
        <f t="shared" si="23"/>
        <v>0</v>
      </c>
      <c r="D198" s="48">
        <f t="shared" si="23"/>
        <v>0</v>
      </c>
      <c r="E198" s="48">
        <f t="shared" si="23"/>
        <v>0</v>
      </c>
      <c r="F198" s="48">
        <f t="shared" si="23"/>
        <v>0</v>
      </c>
      <c r="G198" s="48">
        <f t="shared" si="23"/>
        <v>0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65"/>
      <c r="C203" s="65"/>
      <c r="D203" s="7"/>
      <c r="E203" s="7"/>
      <c r="F203" s="7">
        <f>SUM(D203-E203)</f>
        <v>0</v>
      </c>
      <c r="G203" s="7"/>
    </row>
    <row r="204" spans="1:7" x14ac:dyDescent="0.2">
      <c r="A204" s="25" t="s">
        <v>13</v>
      </c>
      <c r="B204" s="65"/>
      <c r="C204" s="65"/>
      <c r="D204" s="7"/>
      <c r="E204" s="7"/>
      <c r="F204" s="7">
        <f>SUM(D204-E204)</f>
        <v>0</v>
      </c>
      <c r="G204" s="7"/>
    </row>
    <row r="205" spans="1:7" x14ac:dyDescent="0.2">
      <c r="A205" s="25" t="s">
        <v>16</v>
      </c>
      <c r="B205" s="65"/>
      <c r="C205" s="65"/>
      <c r="D205" s="7"/>
      <c r="E205" s="7"/>
      <c r="F205" s="7">
        <f>SUM(D205-E205)</f>
        <v>0</v>
      </c>
      <c r="G205" s="7"/>
    </row>
    <row r="206" spans="1:7" x14ac:dyDescent="0.2">
      <c r="A206" s="25" t="s">
        <v>17</v>
      </c>
      <c r="B206" s="65"/>
      <c r="C206" s="65"/>
      <c r="D206" s="7"/>
      <c r="E206" s="7"/>
      <c r="F206" s="7">
        <f>SUM(D206-E206)</f>
        <v>0</v>
      </c>
      <c r="G206" s="7"/>
    </row>
    <row r="207" spans="1:7" x14ac:dyDescent="0.2">
      <c r="A207" s="25" t="s">
        <v>14</v>
      </c>
      <c r="B207" s="65"/>
      <c r="C207" s="65"/>
      <c r="D207" s="7"/>
      <c r="E207" s="7"/>
      <c r="F207" s="7">
        <f>SUM(D207-E207)</f>
        <v>0</v>
      </c>
      <c r="G207" s="7"/>
    </row>
    <row r="208" spans="1:7" x14ac:dyDescent="0.2">
      <c r="A208" s="29" t="s">
        <v>15</v>
      </c>
      <c r="B208" s="29">
        <f t="shared" ref="B208:G208" si="24">SUM(B203:B207)</f>
        <v>0</v>
      </c>
      <c r="C208" s="29">
        <f t="shared" si="24"/>
        <v>0</v>
      </c>
      <c r="D208" s="48">
        <f t="shared" si="24"/>
        <v>0</v>
      </c>
      <c r="E208" s="48">
        <f t="shared" si="24"/>
        <v>0</v>
      </c>
      <c r="F208" s="48">
        <f t="shared" si="24"/>
        <v>0</v>
      </c>
      <c r="G208" s="48">
        <f t="shared" si="24"/>
        <v>0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63"/>
      <c r="C213" s="63"/>
      <c r="D213" s="7"/>
      <c r="E213" s="7"/>
      <c r="F213" s="7">
        <f>SUM(D213-E213)</f>
        <v>0</v>
      </c>
      <c r="G213" s="7"/>
    </row>
    <row r="214" spans="1:7" x14ac:dyDescent="0.2">
      <c r="A214" s="25" t="s">
        <v>13</v>
      </c>
      <c r="B214" s="63"/>
      <c r="C214" s="63"/>
      <c r="D214" s="7"/>
      <c r="E214" s="7"/>
      <c r="F214" s="7">
        <f>SUM(D214-E214)</f>
        <v>0</v>
      </c>
      <c r="G214" s="7"/>
    </row>
    <row r="215" spans="1:7" x14ac:dyDescent="0.2">
      <c r="A215" s="25" t="s">
        <v>16</v>
      </c>
      <c r="B215" s="63"/>
      <c r="C215" s="63"/>
      <c r="D215" s="7"/>
      <c r="E215" s="7"/>
      <c r="F215" s="7">
        <f>SUM(D215-E215)</f>
        <v>0</v>
      </c>
      <c r="G215" s="7"/>
    </row>
    <row r="216" spans="1:7" x14ac:dyDescent="0.2">
      <c r="A216" s="25" t="s">
        <v>14</v>
      </c>
      <c r="B216" s="63"/>
      <c r="C216" s="63"/>
      <c r="D216" s="7"/>
      <c r="E216" s="7"/>
      <c r="F216" s="7">
        <f>SUM(D216-E216)</f>
        <v>0</v>
      </c>
      <c r="G216" s="7"/>
    </row>
    <row r="217" spans="1:7" x14ac:dyDescent="0.2">
      <c r="A217" s="29" t="s">
        <v>15</v>
      </c>
      <c r="B217" s="29">
        <f t="shared" ref="B217:G217" si="25">SUM(B213:B216)</f>
        <v>0</v>
      </c>
      <c r="C217" s="29">
        <f t="shared" si="25"/>
        <v>0</v>
      </c>
      <c r="D217" s="48">
        <f t="shared" si="25"/>
        <v>0</v>
      </c>
      <c r="E217" s="48">
        <f t="shared" si="25"/>
        <v>0</v>
      </c>
      <c r="F217" s="48">
        <f t="shared" si="25"/>
        <v>0</v>
      </c>
      <c r="G217" s="48">
        <f t="shared" si="25"/>
        <v>0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70"/>
      <c r="C222" s="70"/>
      <c r="D222" s="7"/>
      <c r="E222" s="7"/>
      <c r="F222" s="7">
        <f>SUM(D222-E222)</f>
        <v>0</v>
      </c>
      <c r="G222" s="7"/>
    </row>
    <row r="223" spans="1:7" x14ac:dyDescent="0.2">
      <c r="A223" s="25" t="s">
        <v>13</v>
      </c>
      <c r="B223" s="70"/>
      <c r="C223" s="70"/>
      <c r="D223" s="7"/>
      <c r="E223" s="7"/>
      <c r="F223" s="7">
        <f>SUM(D223-E223)</f>
        <v>0</v>
      </c>
      <c r="G223" s="7"/>
    </row>
    <row r="224" spans="1:7" x14ac:dyDescent="0.2">
      <c r="A224" s="29" t="s">
        <v>15</v>
      </c>
      <c r="B224" s="29">
        <f t="shared" ref="B224:G224" si="26">SUM(B222:B223)</f>
        <v>0</v>
      </c>
      <c r="C224" s="29">
        <f t="shared" si="26"/>
        <v>0</v>
      </c>
      <c r="D224" s="48">
        <f t="shared" si="26"/>
        <v>0</v>
      </c>
      <c r="E224" s="48">
        <f t="shared" si="26"/>
        <v>0</v>
      </c>
      <c r="F224" s="48">
        <f t="shared" si="26"/>
        <v>0</v>
      </c>
      <c r="G224" s="48">
        <f t="shared" si="26"/>
        <v>0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65"/>
      <c r="C229" s="65"/>
      <c r="D229" s="7"/>
      <c r="E229" s="7"/>
      <c r="F229" s="7">
        <f>SUM(D229-E229)</f>
        <v>0</v>
      </c>
      <c r="G229" s="7"/>
    </row>
    <row r="230" spans="1:7" x14ac:dyDescent="0.2">
      <c r="A230" s="25" t="s">
        <v>13</v>
      </c>
      <c r="B230" s="65"/>
      <c r="C230" s="65"/>
      <c r="D230" s="7"/>
      <c r="E230" s="7"/>
      <c r="F230" s="7">
        <f>SUM(D230-E230)</f>
        <v>0</v>
      </c>
      <c r="G230" s="7"/>
    </row>
    <row r="231" spans="1:7" x14ac:dyDescent="0.2">
      <c r="A231" s="25" t="s">
        <v>16</v>
      </c>
      <c r="B231" s="65"/>
      <c r="C231" s="65"/>
      <c r="D231" s="7"/>
      <c r="E231" s="7"/>
      <c r="F231" s="7">
        <f>SUM(D231-E231)</f>
        <v>0</v>
      </c>
      <c r="G231" s="7"/>
    </row>
    <row r="232" spans="1:7" x14ac:dyDescent="0.2">
      <c r="A232" s="25" t="s">
        <v>17</v>
      </c>
      <c r="B232" s="65"/>
      <c r="C232" s="65"/>
      <c r="D232" s="7"/>
      <c r="E232" s="7"/>
      <c r="F232" s="7"/>
      <c r="G232" s="7"/>
    </row>
    <row r="233" spans="1:7" x14ac:dyDescent="0.2">
      <c r="A233" s="25" t="s">
        <v>14</v>
      </c>
      <c r="B233" s="65"/>
      <c r="C233" s="65"/>
      <c r="D233" s="7"/>
      <c r="E233" s="7"/>
      <c r="F233" s="7">
        <f>SUM(D233-E233)</f>
        <v>0</v>
      </c>
      <c r="G233" s="7"/>
    </row>
    <row r="234" spans="1:7" x14ac:dyDescent="0.2">
      <c r="A234" s="29" t="s">
        <v>15</v>
      </c>
      <c r="B234" s="29">
        <f t="shared" ref="B234:G234" si="27">SUM(B229:B233)</f>
        <v>0</v>
      </c>
      <c r="C234" s="29">
        <f t="shared" si="27"/>
        <v>0</v>
      </c>
      <c r="D234" s="48">
        <f t="shared" si="27"/>
        <v>0</v>
      </c>
      <c r="E234" s="48">
        <f t="shared" si="27"/>
        <v>0</v>
      </c>
      <c r="F234" s="48">
        <f t="shared" si="27"/>
        <v>0</v>
      </c>
      <c r="G234" s="48">
        <f t="shared" si="27"/>
        <v>0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65"/>
      <c r="C239" s="65"/>
      <c r="D239" s="7"/>
      <c r="E239" s="7"/>
      <c r="F239" s="7">
        <f>SUM(D239-E239)</f>
        <v>0</v>
      </c>
      <c r="G239" s="7"/>
    </row>
    <row r="240" spans="1:7" x14ac:dyDescent="0.2">
      <c r="A240" s="25" t="s">
        <v>13</v>
      </c>
      <c r="B240" s="65"/>
      <c r="C240" s="65"/>
      <c r="D240" s="7"/>
      <c r="E240" s="7"/>
      <c r="F240" s="7">
        <f>SUM(D240-E240)</f>
        <v>0</v>
      </c>
      <c r="G240" s="7"/>
    </row>
    <row r="241" spans="1:7" x14ac:dyDescent="0.2">
      <c r="A241" s="25" t="s">
        <v>14</v>
      </c>
      <c r="B241" s="65"/>
      <c r="C241" s="65"/>
      <c r="D241" s="7"/>
      <c r="E241" s="7"/>
      <c r="F241" s="7">
        <f>SUM(D241-E241)</f>
        <v>0</v>
      </c>
      <c r="G241" s="7"/>
    </row>
    <row r="242" spans="1:7" x14ac:dyDescent="0.2">
      <c r="A242" s="29" t="s">
        <v>15</v>
      </c>
      <c r="B242" s="29">
        <f>SUM(B239:B241)</f>
        <v>0</v>
      </c>
      <c r="C242" s="29">
        <f>SUM(C239:C241)</f>
        <v>0</v>
      </c>
      <c r="D242" s="48">
        <f t="shared" ref="D242:G242" si="28">SUM(D239:D241)</f>
        <v>0</v>
      </c>
      <c r="E242" s="48">
        <f t="shared" si="28"/>
        <v>0</v>
      </c>
      <c r="F242" s="48">
        <f t="shared" si="28"/>
        <v>0</v>
      </c>
      <c r="G242" s="48">
        <f t="shared" si="28"/>
        <v>0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63"/>
      <c r="C247" s="63"/>
      <c r="D247" s="7"/>
      <c r="E247" s="7"/>
      <c r="F247" s="7">
        <f>SUM(D247-E247)</f>
        <v>0</v>
      </c>
      <c r="G247" s="7"/>
    </row>
    <row r="248" spans="1:7" x14ac:dyDescent="0.2">
      <c r="A248" s="25" t="s">
        <v>13</v>
      </c>
      <c r="B248" s="63"/>
      <c r="C248" s="63"/>
      <c r="D248" s="7"/>
      <c r="E248" s="7"/>
      <c r="F248" s="7">
        <f>SUM(D248-E248)</f>
        <v>0</v>
      </c>
      <c r="G248" s="7"/>
    </row>
    <row r="249" spans="1:7" x14ac:dyDescent="0.2">
      <c r="A249" s="25" t="s">
        <v>14</v>
      </c>
      <c r="B249" s="63"/>
      <c r="C249" s="63"/>
      <c r="D249" s="7"/>
      <c r="E249" s="7"/>
      <c r="F249" s="7">
        <f>SUM(D249-E249)</f>
        <v>0</v>
      </c>
      <c r="G249" s="7"/>
    </row>
    <row r="250" spans="1:7" x14ac:dyDescent="0.2">
      <c r="A250" s="29" t="s">
        <v>15</v>
      </c>
      <c r="B250" s="29">
        <f t="shared" ref="B250:G250" si="29">SUM(B247:B249)</f>
        <v>0</v>
      </c>
      <c r="C250" s="29">
        <f t="shared" si="29"/>
        <v>0</v>
      </c>
      <c r="D250" s="48">
        <f t="shared" si="29"/>
        <v>0</v>
      </c>
      <c r="E250" s="48">
        <f t="shared" si="29"/>
        <v>0</v>
      </c>
      <c r="F250" s="48">
        <f t="shared" si="29"/>
        <v>0</v>
      </c>
      <c r="G250" s="48">
        <f t="shared" si="29"/>
        <v>0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65"/>
      <c r="C255" s="65"/>
      <c r="D255" s="7"/>
      <c r="E255" s="7"/>
      <c r="F255" s="7">
        <f>SUM(D255-E255)</f>
        <v>0</v>
      </c>
      <c r="G255" s="7"/>
    </row>
    <row r="256" spans="1:7" x14ac:dyDescent="0.2">
      <c r="A256" s="25" t="s">
        <v>13</v>
      </c>
      <c r="B256" s="65"/>
      <c r="C256" s="65"/>
      <c r="D256" s="7"/>
      <c r="E256" s="7"/>
      <c r="F256" s="7">
        <f>SUM(D256-E256)</f>
        <v>0</v>
      </c>
      <c r="G256" s="7"/>
    </row>
    <row r="257" spans="1:7" x14ac:dyDescent="0.2">
      <c r="A257" s="25" t="s">
        <v>14</v>
      </c>
      <c r="B257" s="65"/>
      <c r="C257" s="65"/>
      <c r="D257" s="7"/>
      <c r="E257" s="7"/>
      <c r="F257" s="7">
        <f>SUM(D257-E257)</f>
        <v>0</v>
      </c>
      <c r="G257" s="7"/>
    </row>
    <row r="258" spans="1:7" x14ac:dyDescent="0.2">
      <c r="A258" s="29" t="s">
        <v>15</v>
      </c>
      <c r="B258" s="29">
        <f t="shared" ref="B258:G258" si="30">SUM(B255:B257)</f>
        <v>0</v>
      </c>
      <c r="C258" s="29">
        <f t="shared" si="30"/>
        <v>0</v>
      </c>
      <c r="D258" s="48">
        <f t="shared" si="30"/>
        <v>0</v>
      </c>
      <c r="E258" s="48">
        <f t="shared" si="30"/>
        <v>0</v>
      </c>
      <c r="F258" s="48">
        <f t="shared" si="30"/>
        <v>0</v>
      </c>
      <c r="G258" s="48">
        <f t="shared" si="30"/>
        <v>0</v>
      </c>
    </row>
    <row r="259" spans="1:7" x14ac:dyDescent="0.2">
      <c r="A259" s="13"/>
      <c r="B259" s="13"/>
      <c r="C259" s="13"/>
    </row>
    <row r="260" spans="1:7" ht="15.75" x14ac:dyDescent="0.25">
      <c r="A260" s="128" t="s">
        <v>49</v>
      </c>
      <c r="B260" s="128"/>
      <c r="C260" s="128"/>
      <c r="D260" s="128"/>
      <c r="E260" s="128"/>
    </row>
    <row r="261" spans="1:7" ht="16.5" thickBot="1" x14ac:dyDescent="0.3">
      <c r="A261" s="17"/>
      <c r="B261" s="17"/>
      <c r="C261" s="17"/>
      <c r="D261" s="55"/>
      <c r="E261" s="55"/>
    </row>
    <row r="262" spans="1:7" ht="13.5" customHeight="1" thickTop="1" x14ac:dyDescent="0.2">
      <c r="A262" s="129" t="s">
        <v>54</v>
      </c>
      <c r="B262" s="131" t="s">
        <v>67</v>
      </c>
      <c r="C262" s="133" t="s">
        <v>68</v>
      </c>
      <c r="D262" s="123" t="s">
        <v>65</v>
      </c>
      <c r="E262" s="123" t="s">
        <v>64</v>
      </c>
      <c r="F262" s="123" t="s">
        <v>62</v>
      </c>
      <c r="G262" s="125" t="s">
        <v>63</v>
      </c>
    </row>
    <row r="263" spans="1:7" ht="13.5" thickBot="1" x14ac:dyDescent="0.25">
      <c r="A263" s="130"/>
      <c r="B263" s="132"/>
      <c r="C263" s="134"/>
      <c r="D263" s="124"/>
      <c r="E263" s="124"/>
      <c r="F263" s="124"/>
      <c r="G263" s="126"/>
    </row>
    <row r="264" spans="1:7" ht="13.5" thickTop="1" x14ac:dyDescent="0.2"/>
    <row r="265" spans="1:7" x14ac:dyDescent="0.2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0</v>
      </c>
      <c r="E265" s="39">
        <f>SUMIF($A$1:$A$258,"TYPE 1",$E$1:$E$258)</f>
        <v>0</v>
      </c>
      <c r="F265" s="39">
        <f>SUMIF($A$1:$A$258,"TYPE 1",$F$1:$F$258)</f>
        <v>0</v>
      </c>
      <c r="G265" s="39">
        <f>SUMIF($A$1:$A$258,"TYPE 1",$G$1:$G$258)</f>
        <v>0</v>
      </c>
    </row>
    <row r="266" spans="1:7" x14ac:dyDescent="0.2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0</v>
      </c>
      <c r="E266" s="39">
        <f>SUMIF($A$1:$A$258,"TYPE 2",$E$1:$E$258)</f>
        <v>0</v>
      </c>
      <c r="F266" s="39">
        <f>SUMIF($A$1:$A$258,"TYPE 2",$F$1:$F$258)</f>
        <v>0</v>
      </c>
      <c r="G266" s="39">
        <f>SUMIF($A$1:$A$258,"TYPE 2",$G$1:$G$258)</f>
        <v>0</v>
      </c>
    </row>
    <row r="267" spans="1:7" x14ac:dyDescent="0.2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0</v>
      </c>
      <c r="E267" s="39">
        <f>SUMIF($A$1:$A$258,"TYPE 3",$E$1:$E$258)</f>
        <v>0</v>
      </c>
      <c r="F267" s="39">
        <f>SUMIF($A$1:$A$258,"TYPE 3",$F$1:$F$258)</f>
        <v>0</v>
      </c>
      <c r="G267" s="39">
        <f>SUMIF($A$1:$A$258,"TYPE 3",$G$1:$G$258)</f>
        <v>0</v>
      </c>
    </row>
    <row r="268" spans="1:7" x14ac:dyDescent="0.2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0</v>
      </c>
      <c r="E268" s="39">
        <f>SUMIF($A$1:$A$258,"TYPE 4",$E$1:$E$258)</f>
        <v>0</v>
      </c>
      <c r="F268" s="39">
        <f>SUMIF($A$1:$A$258,"TYPE 4",$F$1:$F$258)</f>
        <v>0</v>
      </c>
      <c r="G268" s="39">
        <f>SUMIF($A$1:$A$258,"TYPE 4",$G$1:$G$258)</f>
        <v>0</v>
      </c>
    </row>
    <row r="269" spans="1:7" x14ac:dyDescent="0.2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0</v>
      </c>
      <c r="E269" s="39">
        <f>SUMIF($A$1:$A$258,"TYPE 5",$E$1:$E$258)</f>
        <v>0</v>
      </c>
      <c r="F269" s="39">
        <f>SUMIF($A$1:$A$258,"TYPE 5",$F$1:$F$258)</f>
        <v>0</v>
      </c>
      <c r="G269" s="39">
        <f>SUMIF($A$1:$A$258,"TYPE 5",$G$1:$G$258)</f>
        <v>0</v>
      </c>
    </row>
    <row r="270" spans="1:7" ht="13.5" thickBot="1" x14ac:dyDescent="0.25">
      <c r="A270" s="12" t="s">
        <v>15</v>
      </c>
      <c r="B270" s="74">
        <f>SUM(B265:B269)</f>
        <v>0</v>
      </c>
      <c r="C270" s="41">
        <f t="shared" ref="C270:E270" si="31">SUM(C265:C269)</f>
        <v>0</v>
      </c>
      <c r="D270" s="56">
        <f>SUM(D265:D269)</f>
        <v>0</v>
      </c>
      <c r="E270" s="56">
        <f t="shared" si="31"/>
        <v>0</v>
      </c>
      <c r="F270" s="56">
        <f>SUM(F265:F269)</f>
        <v>0</v>
      </c>
      <c r="G270" s="75">
        <f>SUM(G265:G269)</f>
        <v>0</v>
      </c>
    </row>
    <row r="271" spans="1:7" ht="13.5" thickTop="1" x14ac:dyDescent="0.2">
      <c r="A271" s="127"/>
      <c r="B271" s="127"/>
      <c r="C271" s="127"/>
      <c r="D271" s="127"/>
      <c r="E271" s="47"/>
    </row>
    <row r="272" spans="1:7" x14ac:dyDescent="0.2">
      <c r="A272" s="12" t="s">
        <v>57</v>
      </c>
      <c r="B272" s="12"/>
      <c r="C272" s="12"/>
      <c r="D272" s="57"/>
      <c r="E272" s="47"/>
    </row>
    <row r="273" spans="1:1" x14ac:dyDescent="0.2">
      <c r="A273" s="8" t="s">
        <v>58</v>
      </c>
    </row>
    <row r="274" spans="1:1" x14ac:dyDescent="0.2">
      <c r="A274" s="8" t="s">
        <v>59</v>
      </c>
    </row>
    <row r="275" spans="1:1" x14ac:dyDescent="0.2">
      <c r="A275" s="8" t="s">
        <v>60</v>
      </c>
    </row>
    <row r="276" spans="1:1" x14ac:dyDescent="0.2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2023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view="pageLayout" zoomScale="160" zoomScaleNormal="100" zoomScalePageLayoutView="160" workbookViewId="0">
      <selection activeCell="G274" sqref="G274"/>
    </sheetView>
  </sheetViews>
  <sheetFormatPr defaultRowHeight="12.75" x14ac:dyDescent="0.2"/>
  <cols>
    <col min="1" max="1" width="11.85546875" customWidth="1"/>
    <col min="2" max="2" width="7.42578125" bestFit="1" customWidth="1"/>
    <col min="3" max="3" width="7.140625" bestFit="1" customWidth="1"/>
    <col min="4" max="4" width="16.42578125" style="58" customWidth="1"/>
    <col min="5" max="5" width="16.42578125" style="58" bestFit="1" customWidth="1"/>
    <col min="6" max="6" width="15.140625" style="58" bestFit="1" customWidth="1"/>
    <col min="7" max="7" width="13.85546875" style="58" customWidth="1"/>
    <col min="8" max="8" width="9.5703125" bestFit="1" customWidth="1"/>
    <col min="9" max="9" width="13.85546875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">
      <c r="A3" s="76" t="s">
        <v>0</v>
      </c>
      <c r="B3" s="77" t="s">
        <v>3</v>
      </c>
      <c r="C3" s="77" t="s">
        <v>4</v>
      </c>
      <c r="D3" s="78" t="s">
        <v>8</v>
      </c>
      <c r="E3" s="78" t="s">
        <v>9</v>
      </c>
      <c r="F3" s="78" t="s">
        <v>6</v>
      </c>
      <c r="G3" s="79" t="s">
        <v>11</v>
      </c>
    </row>
    <row r="4" spans="1:8" x14ac:dyDescent="0.2">
      <c r="A4" s="80" t="s">
        <v>12</v>
      </c>
      <c r="B4" s="81"/>
      <c r="C4" s="81"/>
      <c r="D4" s="82"/>
      <c r="E4" s="82"/>
      <c r="F4" s="83">
        <f>SUM(D4-E4)</f>
        <v>0</v>
      </c>
      <c r="G4" s="82"/>
    </row>
    <row r="5" spans="1:8" x14ac:dyDescent="0.2">
      <c r="A5" s="80" t="s">
        <v>13</v>
      </c>
      <c r="B5" s="81"/>
      <c r="C5" s="81"/>
      <c r="D5" s="82"/>
      <c r="E5" s="82"/>
      <c r="F5" s="83">
        <f>SUM(D5-E5)</f>
        <v>0</v>
      </c>
      <c r="G5" s="82"/>
    </row>
    <row r="6" spans="1:8" ht="13.5" thickBot="1" x14ac:dyDescent="0.25">
      <c r="A6" s="91" t="s">
        <v>14</v>
      </c>
      <c r="B6" s="92"/>
      <c r="C6" s="92"/>
      <c r="D6" s="93"/>
      <c r="E6" s="93"/>
      <c r="F6" s="94">
        <f>SUM(D6-E6)</f>
        <v>0</v>
      </c>
      <c r="G6" s="93"/>
    </row>
    <row r="7" spans="1:8" ht="13.5" thickBot="1" x14ac:dyDescent="0.25">
      <c r="A7" s="95" t="s">
        <v>15</v>
      </c>
      <c r="B7" s="96">
        <f>SUM(B4:B6)</f>
        <v>0</v>
      </c>
      <c r="C7" s="96">
        <f t="shared" ref="C7:G7" si="0">SUM(C4:C6)</f>
        <v>0</v>
      </c>
      <c r="D7" s="97">
        <f t="shared" si="0"/>
        <v>0</v>
      </c>
      <c r="E7" s="97">
        <f t="shared" si="0"/>
        <v>0</v>
      </c>
      <c r="F7" s="97">
        <f t="shared" si="0"/>
        <v>0</v>
      </c>
      <c r="G7" s="98">
        <f t="shared" si="0"/>
        <v>0</v>
      </c>
      <c r="H7" s="71"/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">
      <c r="A11" s="85" t="s">
        <v>0</v>
      </c>
      <c r="B11" s="86" t="s">
        <v>3</v>
      </c>
      <c r="C11" s="86" t="s">
        <v>4</v>
      </c>
      <c r="D11" s="87" t="s">
        <v>8</v>
      </c>
      <c r="E11" s="87" t="s">
        <v>9</v>
      </c>
      <c r="F11" s="87" t="s">
        <v>6</v>
      </c>
      <c r="G11" s="88" t="s">
        <v>11</v>
      </c>
    </row>
    <row r="12" spans="1:8" x14ac:dyDescent="0.2">
      <c r="A12" s="84" t="s">
        <v>12</v>
      </c>
      <c r="B12" s="89"/>
      <c r="C12" s="89"/>
      <c r="D12" s="82"/>
      <c r="E12" s="82"/>
      <c r="F12" s="90">
        <f>SUM(D12-E12)</f>
        <v>0</v>
      </c>
      <c r="G12" s="82"/>
    </row>
    <row r="13" spans="1:8" x14ac:dyDescent="0.2">
      <c r="A13" s="84" t="s">
        <v>13</v>
      </c>
      <c r="B13" s="89"/>
      <c r="C13" s="89"/>
      <c r="D13" s="82"/>
      <c r="E13" s="82"/>
      <c r="F13" s="90">
        <f>SUM(D13-E13)</f>
        <v>0</v>
      </c>
      <c r="G13" s="82"/>
    </row>
    <row r="14" spans="1:8" ht="13.5" thickBot="1" x14ac:dyDescent="0.25">
      <c r="A14" s="91" t="s">
        <v>14</v>
      </c>
      <c r="B14" s="99"/>
      <c r="C14" s="99"/>
      <c r="D14" s="93"/>
      <c r="E14" s="93"/>
      <c r="F14" s="100">
        <f>SUM(D14-E14)</f>
        <v>0</v>
      </c>
      <c r="G14" s="93"/>
    </row>
    <row r="15" spans="1:8" ht="13.5" thickBot="1" x14ac:dyDescent="0.25">
      <c r="A15" s="95" t="s">
        <v>15</v>
      </c>
      <c r="B15" s="96">
        <f>SUM(B12:B14)</f>
        <v>0</v>
      </c>
      <c r="C15" s="96">
        <f t="shared" ref="C15:G15" si="1">SUM(C12:C14)</f>
        <v>0</v>
      </c>
      <c r="D15" s="97">
        <f t="shared" si="1"/>
        <v>0</v>
      </c>
      <c r="E15" s="97">
        <f t="shared" si="1"/>
        <v>0</v>
      </c>
      <c r="F15" s="97">
        <f t="shared" si="1"/>
        <v>0</v>
      </c>
      <c r="G15" s="98">
        <f t="shared" si="1"/>
        <v>0</v>
      </c>
      <c r="H15" s="71"/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14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14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3"/>
    </row>
    <row r="19" spans="1:14" x14ac:dyDescent="0.2">
      <c r="A19" s="85" t="s">
        <v>0</v>
      </c>
      <c r="B19" s="86" t="s">
        <v>3</v>
      </c>
      <c r="C19" s="86" t="s">
        <v>4</v>
      </c>
      <c r="D19" s="87" t="s">
        <v>8</v>
      </c>
      <c r="E19" s="87" t="s">
        <v>9</v>
      </c>
      <c r="F19" s="87" t="s">
        <v>6</v>
      </c>
      <c r="G19" s="88" t="s">
        <v>11</v>
      </c>
    </row>
    <row r="20" spans="1:14" x14ac:dyDescent="0.2">
      <c r="A20" s="84" t="s">
        <v>12</v>
      </c>
      <c r="B20" s="89"/>
      <c r="C20" s="89"/>
      <c r="D20" s="82"/>
      <c r="E20" s="82"/>
      <c r="F20" s="83">
        <f>SUM(D20-E20)</f>
        <v>0</v>
      </c>
      <c r="G20" s="82"/>
    </row>
    <row r="21" spans="1:14" x14ac:dyDescent="0.2">
      <c r="A21" s="84" t="s">
        <v>13</v>
      </c>
      <c r="B21" s="89"/>
      <c r="C21" s="89"/>
      <c r="D21" s="82"/>
      <c r="E21" s="82"/>
      <c r="F21" s="83">
        <f>SUM(D21-E21)</f>
        <v>0</v>
      </c>
      <c r="G21" s="82"/>
    </row>
    <row r="22" spans="1:14" ht="13.5" thickBot="1" x14ac:dyDescent="0.25">
      <c r="A22" s="91" t="s">
        <v>14</v>
      </c>
      <c r="B22" s="99"/>
      <c r="C22" s="99"/>
      <c r="D22" s="93"/>
      <c r="E22" s="93"/>
      <c r="F22" s="94">
        <f>SUM(D22-E22)</f>
        <v>0</v>
      </c>
      <c r="G22" s="93"/>
    </row>
    <row r="23" spans="1:14" ht="13.5" thickBot="1" x14ac:dyDescent="0.25">
      <c r="A23" s="95" t="s">
        <v>15</v>
      </c>
      <c r="B23" s="96">
        <f>SUM(B20:B22)</f>
        <v>0</v>
      </c>
      <c r="C23" s="96">
        <f t="shared" ref="C23:G23" si="2">SUM(C20:C22)</f>
        <v>0</v>
      </c>
      <c r="D23" s="97">
        <f t="shared" si="2"/>
        <v>0</v>
      </c>
      <c r="E23" s="97">
        <f t="shared" si="2"/>
        <v>0</v>
      </c>
      <c r="F23" s="97">
        <f t="shared" si="2"/>
        <v>0</v>
      </c>
      <c r="G23" s="98">
        <f t="shared" si="2"/>
        <v>0</v>
      </c>
      <c r="H23" s="71"/>
    </row>
    <row r="24" spans="1:14" x14ac:dyDescent="0.2">
      <c r="A24" s="31"/>
      <c r="B24" s="31"/>
      <c r="C24" s="31"/>
      <c r="D24" s="50"/>
      <c r="E24" s="50"/>
      <c r="F24" s="50"/>
      <c r="G24" s="50"/>
    </row>
    <row r="25" spans="1:14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14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">
      <c r="A27" s="85" t="s">
        <v>0</v>
      </c>
      <c r="B27" s="86" t="s">
        <v>3</v>
      </c>
      <c r="C27" s="86" t="s">
        <v>4</v>
      </c>
      <c r="D27" s="87" t="s">
        <v>8</v>
      </c>
      <c r="E27" s="87" t="s">
        <v>9</v>
      </c>
      <c r="F27" s="87" t="s">
        <v>6</v>
      </c>
      <c r="G27" s="88" t="s">
        <v>11</v>
      </c>
    </row>
    <row r="28" spans="1:14" x14ac:dyDescent="0.2">
      <c r="A28" s="84" t="s">
        <v>12</v>
      </c>
      <c r="B28" s="89"/>
      <c r="C28" s="89"/>
      <c r="D28" s="82"/>
      <c r="E28" s="82"/>
      <c r="F28" s="83">
        <f>SUM(D28-E28)</f>
        <v>0</v>
      </c>
      <c r="G28" s="82"/>
    </row>
    <row r="29" spans="1:14" x14ac:dyDescent="0.2">
      <c r="A29" s="84" t="s">
        <v>13</v>
      </c>
      <c r="B29" s="89"/>
      <c r="C29" s="89"/>
      <c r="D29" s="82"/>
      <c r="E29" s="82"/>
      <c r="F29" s="83">
        <f>SUM(D29-E29)</f>
        <v>0</v>
      </c>
      <c r="G29" s="82"/>
    </row>
    <row r="30" spans="1:14" x14ac:dyDescent="0.2">
      <c r="A30" s="84" t="s">
        <v>16</v>
      </c>
      <c r="B30" s="89"/>
      <c r="C30" s="89"/>
      <c r="D30" s="82"/>
      <c r="E30" s="82"/>
      <c r="F30" s="83">
        <f>SUM(D30-E30)</f>
        <v>0</v>
      </c>
      <c r="G30" s="82"/>
    </row>
    <row r="31" spans="1:14" ht="13.5" thickBot="1" x14ac:dyDescent="0.25">
      <c r="A31" s="91" t="s">
        <v>14</v>
      </c>
      <c r="B31" s="99"/>
      <c r="C31" s="99"/>
      <c r="D31" s="93"/>
      <c r="E31" s="93"/>
      <c r="F31" s="94">
        <f>SUM(D31-E31)</f>
        <v>0</v>
      </c>
      <c r="G31" s="93"/>
    </row>
    <row r="32" spans="1:14" ht="13.5" thickBot="1" x14ac:dyDescent="0.25">
      <c r="A32" s="95" t="s">
        <v>15</v>
      </c>
      <c r="B32" s="96">
        <f>SUM(B28:B31)</f>
        <v>0</v>
      </c>
      <c r="C32" s="96">
        <f t="shared" ref="C32:G32" si="3">SUM(C28:C31)</f>
        <v>0</v>
      </c>
      <c r="D32" s="97">
        <f t="shared" si="3"/>
        <v>0</v>
      </c>
      <c r="E32" s="97">
        <f>SUM(E28:E31)</f>
        <v>0</v>
      </c>
      <c r="F32" s="97">
        <f t="shared" si="3"/>
        <v>0</v>
      </c>
      <c r="G32" s="98">
        <f t="shared" si="3"/>
        <v>0</v>
      </c>
      <c r="H32" s="71"/>
    </row>
    <row r="33" spans="1:8" x14ac:dyDescent="0.2">
      <c r="A33" s="31"/>
      <c r="B33" s="31"/>
      <c r="C33" s="31"/>
      <c r="D33" s="50"/>
      <c r="E33" s="50"/>
      <c r="F33" s="50"/>
      <c r="G33" s="50"/>
    </row>
    <row r="34" spans="1:8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8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">
      <c r="A36" s="85" t="s">
        <v>0</v>
      </c>
      <c r="B36" s="86" t="s">
        <v>3</v>
      </c>
      <c r="C36" s="86" t="s">
        <v>4</v>
      </c>
      <c r="D36" s="87" t="s">
        <v>8</v>
      </c>
      <c r="E36" s="87" t="s">
        <v>9</v>
      </c>
      <c r="F36" s="87" t="s">
        <v>6</v>
      </c>
      <c r="G36" s="88" t="s">
        <v>11</v>
      </c>
    </row>
    <row r="37" spans="1:8" x14ac:dyDescent="0.2">
      <c r="A37" s="84" t="s">
        <v>12</v>
      </c>
      <c r="B37" s="89"/>
      <c r="C37" s="89"/>
      <c r="D37" s="82"/>
      <c r="E37" s="82"/>
      <c r="F37" s="83">
        <f>SUM(D37-E37)</f>
        <v>0</v>
      </c>
      <c r="G37" s="82"/>
    </row>
    <row r="38" spans="1:8" x14ac:dyDescent="0.2">
      <c r="A38" s="84" t="s">
        <v>13</v>
      </c>
      <c r="B38" s="89"/>
      <c r="C38" s="89"/>
      <c r="D38" s="82"/>
      <c r="E38" s="82"/>
      <c r="F38" s="83">
        <f>SUM(D38-E38)</f>
        <v>0</v>
      </c>
      <c r="G38" s="82"/>
    </row>
    <row r="39" spans="1:8" x14ac:dyDescent="0.2">
      <c r="A39" s="84" t="s">
        <v>16</v>
      </c>
      <c r="B39" s="89"/>
      <c r="C39" s="89"/>
      <c r="D39" s="82"/>
      <c r="E39" s="82"/>
      <c r="F39" s="83">
        <f>SUM(D39-E39)</f>
        <v>0</v>
      </c>
      <c r="G39" s="82"/>
    </row>
    <row r="40" spans="1:8" ht="13.5" thickBot="1" x14ac:dyDescent="0.25">
      <c r="A40" s="91" t="s">
        <v>14</v>
      </c>
      <c r="B40" s="99"/>
      <c r="C40" s="99"/>
      <c r="D40" s="93"/>
      <c r="E40" s="93"/>
      <c r="F40" s="94">
        <f>SUM(D40-E40)</f>
        <v>0</v>
      </c>
      <c r="G40" s="93"/>
    </row>
    <row r="41" spans="1:8" ht="13.5" thickBot="1" x14ac:dyDescent="0.25">
      <c r="A41" s="95" t="s">
        <v>15</v>
      </c>
      <c r="B41" s="96">
        <f t="shared" ref="B41:G41" si="4">SUM(B37:B40)</f>
        <v>0</v>
      </c>
      <c r="C41" s="96">
        <f t="shared" si="4"/>
        <v>0</v>
      </c>
      <c r="D41" s="97">
        <f t="shared" si="4"/>
        <v>0</v>
      </c>
      <c r="E41" s="97">
        <f t="shared" si="4"/>
        <v>0</v>
      </c>
      <c r="F41" s="97">
        <f t="shared" si="4"/>
        <v>0</v>
      </c>
      <c r="G41" s="98">
        <f t="shared" si="4"/>
        <v>0</v>
      </c>
      <c r="H41" s="71"/>
    </row>
    <row r="42" spans="1:8" x14ac:dyDescent="0.2">
      <c r="A42" s="31"/>
      <c r="B42" s="31"/>
      <c r="C42" s="31"/>
      <c r="D42" s="50"/>
      <c r="E42" s="50"/>
      <c r="F42" s="50"/>
      <c r="G42" s="50"/>
    </row>
    <row r="43" spans="1:8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8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">
      <c r="A45" s="85" t="s">
        <v>0</v>
      </c>
      <c r="B45" s="86" t="s">
        <v>3</v>
      </c>
      <c r="C45" s="86" t="s">
        <v>4</v>
      </c>
      <c r="D45" s="87" t="s">
        <v>8</v>
      </c>
      <c r="E45" s="87" t="s">
        <v>9</v>
      </c>
      <c r="F45" s="87" t="s">
        <v>6</v>
      </c>
      <c r="G45" s="88" t="s">
        <v>11</v>
      </c>
    </row>
    <row r="46" spans="1:8" x14ac:dyDescent="0.2">
      <c r="A46" s="84" t="s">
        <v>12</v>
      </c>
      <c r="B46" s="89"/>
      <c r="C46" s="89"/>
      <c r="D46" s="82"/>
      <c r="E46" s="82"/>
      <c r="F46" s="83">
        <f>SUM(D46-E46)</f>
        <v>0</v>
      </c>
      <c r="G46" s="82"/>
    </row>
    <row r="47" spans="1:8" x14ac:dyDescent="0.2">
      <c r="A47" s="84" t="s">
        <v>13</v>
      </c>
      <c r="B47" s="89"/>
      <c r="C47" s="89"/>
      <c r="D47" s="82"/>
      <c r="E47" s="82"/>
      <c r="F47" s="83">
        <f>SUM(D47-E47)</f>
        <v>0</v>
      </c>
      <c r="G47" s="82"/>
    </row>
    <row r="48" spans="1:8" ht="13.5" thickBot="1" x14ac:dyDescent="0.25">
      <c r="A48" s="91" t="s">
        <v>14</v>
      </c>
      <c r="B48" s="99"/>
      <c r="C48" s="99"/>
      <c r="D48" s="93"/>
      <c r="E48" s="93"/>
      <c r="F48" s="94">
        <f>SUM(D48-E48)</f>
        <v>0</v>
      </c>
      <c r="G48" s="93"/>
    </row>
    <row r="49" spans="1:8" ht="13.5" thickBot="1" x14ac:dyDescent="0.25">
      <c r="A49" s="95" t="s">
        <v>15</v>
      </c>
      <c r="B49" s="96">
        <f t="shared" ref="B49:G49" si="5">SUM(B46:B48)</f>
        <v>0</v>
      </c>
      <c r="C49" s="96">
        <f t="shared" si="5"/>
        <v>0</v>
      </c>
      <c r="D49" s="97">
        <f t="shared" si="5"/>
        <v>0</v>
      </c>
      <c r="E49" s="97">
        <f t="shared" si="5"/>
        <v>0</v>
      </c>
      <c r="F49" s="97">
        <f t="shared" si="5"/>
        <v>0</v>
      </c>
      <c r="G49" s="98">
        <f t="shared" si="5"/>
        <v>0</v>
      </c>
      <c r="H49" s="71"/>
    </row>
    <row r="50" spans="1:8" x14ac:dyDescent="0.2">
      <c r="A50" s="31"/>
      <c r="B50" s="31"/>
      <c r="C50" s="31"/>
      <c r="D50" s="50"/>
      <c r="E50" s="50"/>
      <c r="F50" s="50"/>
      <c r="G50" s="50"/>
    </row>
    <row r="51" spans="1:8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8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">
      <c r="A53" s="85" t="s">
        <v>0</v>
      </c>
      <c r="B53" s="86" t="s">
        <v>3</v>
      </c>
      <c r="C53" s="86" t="s">
        <v>4</v>
      </c>
      <c r="D53" s="87" t="s">
        <v>8</v>
      </c>
      <c r="E53" s="87" t="s">
        <v>9</v>
      </c>
      <c r="F53" s="87" t="s">
        <v>6</v>
      </c>
      <c r="G53" s="88" t="s">
        <v>11</v>
      </c>
    </row>
    <row r="54" spans="1:8" x14ac:dyDescent="0.2">
      <c r="A54" s="84" t="s">
        <v>12</v>
      </c>
      <c r="B54" s="81"/>
      <c r="C54" s="81"/>
      <c r="D54" s="82"/>
      <c r="E54" s="82"/>
      <c r="F54" s="83">
        <f>SUM(D54-E54)</f>
        <v>0</v>
      </c>
      <c r="G54" s="82"/>
    </row>
    <row r="55" spans="1:8" x14ac:dyDescent="0.2">
      <c r="A55" s="84" t="s">
        <v>13</v>
      </c>
      <c r="B55" s="81"/>
      <c r="C55" s="81"/>
      <c r="D55" s="82"/>
      <c r="E55" s="82"/>
      <c r="F55" s="83">
        <f>SUM(D55-E55)</f>
        <v>0</v>
      </c>
      <c r="G55" s="82"/>
    </row>
    <row r="56" spans="1:8" ht="13.5" thickBot="1" x14ac:dyDescent="0.25">
      <c r="A56" s="91" t="s">
        <v>16</v>
      </c>
      <c r="B56" s="92"/>
      <c r="C56" s="92"/>
      <c r="D56" s="93"/>
      <c r="E56" s="93"/>
      <c r="F56" s="94">
        <f>SUM(D56-E56)</f>
        <v>0</v>
      </c>
      <c r="G56" s="93"/>
    </row>
    <row r="57" spans="1:8" ht="13.5" thickBot="1" x14ac:dyDescent="0.25">
      <c r="A57" s="95" t="s">
        <v>15</v>
      </c>
      <c r="B57" s="96">
        <f>SUM(B54:B56)</f>
        <v>0</v>
      </c>
      <c r="C57" s="96">
        <f>SUM(C54:C56)</f>
        <v>0</v>
      </c>
      <c r="D57" s="97">
        <f>SUM(D54:D56)</f>
        <v>0</v>
      </c>
      <c r="E57" s="97">
        <f t="shared" ref="E57:G57" si="6">SUM(E54:E56)</f>
        <v>0</v>
      </c>
      <c r="F57" s="97">
        <f t="shared" si="6"/>
        <v>0</v>
      </c>
      <c r="G57" s="98">
        <f t="shared" si="6"/>
        <v>0</v>
      </c>
      <c r="H57" s="71"/>
    </row>
    <row r="58" spans="1:8" x14ac:dyDescent="0.2">
      <c r="A58" s="31"/>
      <c r="B58" s="31"/>
      <c r="C58" s="31"/>
      <c r="D58" s="50"/>
      <c r="E58" s="50"/>
      <c r="F58" s="50"/>
      <c r="G58" s="50"/>
    </row>
    <row r="59" spans="1:8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8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">
      <c r="A61" s="85" t="s">
        <v>0</v>
      </c>
      <c r="B61" s="86" t="s">
        <v>3</v>
      </c>
      <c r="C61" s="86" t="s">
        <v>4</v>
      </c>
      <c r="D61" s="87" t="s">
        <v>8</v>
      </c>
      <c r="E61" s="87" t="s">
        <v>9</v>
      </c>
      <c r="F61" s="87" t="s">
        <v>6</v>
      </c>
      <c r="G61" s="88" t="s">
        <v>11</v>
      </c>
    </row>
    <row r="62" spans="1:8" x14ac:dyDescent="0.2">
      <c r="A62" s="84" t="s">
        <v>12</v>
      </c>
      <c r="B62" s="81"/>
      <c r="C62" s="81"/>
      <c r="D62" s="82"/>
      <c r="E62" s="82"/>
      <c r="F62" s="83">
        <f>SUM(D62-E62)</f>
        <v>0</v>
      </c>
      <c r="G62" s="83"/>
    </row>
    <row r="63" spans="1:8" ht="13.5" thickBot="1" x14ac:dyDescent="0.25">
      <c r="A63" s="91" t="s">
        <v>14</v>
      </c>
      <c r="B63" s="92"/>
      <c r="C63" s="92"/>
      <c r="D63" s="93"/>
      <c r="E63" s="93"/>
      <c r="F63" s="94">
        <f>SUM(D63-E63)</f>
        <v>0</v>
      </c>
      <c r="G63" s="94"/>
    </row>
    <row r="64" spans="1:8" ht="13.5" thickBot="1" x14ac:dyDescent="0.25">
      <c r="A64" s="95" t="s">
        <v>15</v>
      </c>
      <c r="B64" s="96">
        <f t="shared" ref="B64:G64" si="7">SUM(B62:B63)</f>
        <v>0</v>
      </c>
      <c r="C64" s="96">
        <f t="shared" si="7"/>
        <v>0</v>
      </c>
      <c r="D64" s="97">
        <f t="shared" si="7"/>
        <v>0</v>
      </c>
      <c r="E64" s="97">
        <f t="shared" si="7"/>
        <v>0</v>
      </c>
      <c r="F64" s="97">
        <f t="shared" si="7"/>
        <v>0</v>
      </c>
      <c r="G64" s="98">
        <f t="shared" si="7"/>
        <v>0</v>
      </c>
      <c r="H64" s="71"/>
    </row>
    <row r="65" spans="1:8" x14ac:dyDescent="0.2">
      <c r="A65" s="31"/>
      <c r="B65" s="31"/>
      <c r="C65" s="31"/>
      <c r="D65" s="50"/>
      <c r="E65" s="50"/>
      <c r="F65" s="50"/>
      <c r="G65" s="50"/>
    </row>
    <row r="66" spans="1:8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8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">
      <c r="A68" s="85" t="s">
        <v>0</v>
      </c>
      <c r="B68" s="86" t="s">
        <v>3</v>
      </c>
      <c r="C68" s="86" t="s">
        <v>4</v>
      </c>
      <c r="D68" s="87" t="s">
        <v>8</v>
      </c>
      <c r="E68" s="87" t="s">
        <v>9</v>
      </c>
      <c r="F68" s="87" t="s">
        <v>6</v>
      </c>
      <c r="G68" s="88" t="s">
        <v>11</v>
      </c>
    </row>
    <row r="69" spans="1:8" x14ac:dyDescent="0.2">
      <c r="A69" s="84" t="s">
        <v>12</v>
      </c>
      <c r="B69" s="89"/>
      <c r="C69" s="89"/>
      <c r="D69" s="82"/>
      <c r="E69" s="82"/>
      <c r="F69" s="83">
        <f>SUM(D69-E69)</f>
        <v>0</v>
      </c>
      <c r="G69" s="82"/>
    </row>
    <row r="70" spans="1:8" x14ac:dyDescent="0.2">
      <c r="A70" s="84" t="s">
        <v>13</v>
      </c>
      <c r="B70" s="89"/>
      <c r="C70" s="89"/>
      <c r="D70" s="82"/>
      <c r="E70" s="82"/>
      <c r="F70" s="83">
        <f>SUM(D70-E70)</f>
        <v>0</v>
      </c>
      <c r="G70" s="82"/>
    </row>
    <row r="71" spans="1:8" ht="13.5" thickBot="1" x14ac:dyDescent="0.25">
      <c r="A71" s="91" t="s">
        <v>14</v>
      </c>
      <c r="B71" s="99"/>
      <c r="C71" s="99"/>
      <c r="D71" s="93"/>
      <c r="E71" s="93"/>
      <c r="F71" s="94">
        <f>SUM(D71-E71)</f>
        <v>0</v>
      </c>
      <c r="G71" s="93"/>
    </row>
    <row r="72" spans="1:8" ht="13.5" thickBot="1" x14ac:dyDescent="0.25">
      <c r="A72" s="101" t="s">
        <v>15</v>
      </c>
      <c r="B72" s="102">
        <f t="shared" ref="B72:G72" si="8">SUM(B69:B71)</f>
        <v>0</v>
      </c>
      <c r="C72" s="102">
        <f t="shared" si="8"/>
        <v>0</v>
      </c>
      <c r="D72" s="103">
        <f t="shared" si="8"/>
        <v>0</v>
      </c>
      <c r="E72" s="103">
        <f t="shared" si="8"/>
        <v>0</v>
      </c>
      <c r="F72" s="103">
        <f t="shared" si="8"/>
        <v>0</v>
      </c>
      <c r="G72" s="104">
        <f t="shared" si="8"/>
        <v>0</v>
      </c>
      <c r="H72" s="71"/>
    </row>
    <row r="73" spans="1:8" x14ac:dyDescent="0.2">
      <c r="A73" s="31"/>
      <c r="B73" s="31"/>
      <c r="C73" s="31"/>
      <c r="D73" s="50"/>
      <c r="E73" s="50"/>
      <c r="F73" s="50"/>
      <c r="G73" s="50"/>
    </row>
    <row r="74" spans="1:8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8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">
      <c r="A76" s="85" t="s">
        <v>0</v>
      </c>
      <c r="B76" s="86" t="s">
        <v>3</v>
      </c>
      <c r="C76" s="86" t="s">
        <v>4</v>
      </c>
      <c r="D76" s="87" t="s">
        <v>8</v>
      </c>
      <c r="E76" s="87" t="s">
        <v>9</v>
      </c>
      <c r="F76" s="87" t="s">
        <v>6</v>
      </c>
      <c r="G76" s="88" t="s">
        <v>11</v>
      </c>
    </row>
    <row r="77" spans="1:8" x14ac:dyDescent="0.2">
      <c r="A77" s="84" t="s">
        <v>12</v>
      </c>
      <c r="B77" s="89"/>
      <c r="C77" s="89"/>
      <c r="D77" s="82"/>
      <c r="E77" s="82"/>
      <c r="F77" s="105">
        <f>SUM(D77-E77)</f>
        <v>0</v>
      </c>
      <c r="G77" s="82"/>
    </row>
    <row r="78" spans="1:8" x14ac:dyDescent="0.2">
      <c r="A78" s="84" t="s">
        <v>13</v>
      </c>
      <c r="B78" s="89"/>
      <c r="C78" s="89"/>
      <c r="D78" s="82"/>
      <c r="E78" s="82"/>
      <c r="F78" s="105">
        <f>SUM(D78-E78)</f>
        <v>0</v>
      </c>
      <c r="G78" s="82"/>
    </row>
    <row r="79" spans="1:8" ht="13.5" thickBot="1" x14ac:dyDescent="0.25">
      <c r="A79" s="91" t="s">
        <v>14</v>
      </c>
      <c r="B79" s="99"/>
      <c r="C79" s="99"/>
      <c r="D79" s="93"/>
      <c r="E79" s="93"/>
      <c r="F79" s="94">
        <f>SUM(D79-E79)</f>
        <v>0</v>
      </c>
      <c r="G79" s="93"/>
    </row>
    <row r="80" spans="1:8" ht="13.5" thickBot="1" x14ac:dyDescent="0.25">
      <c r="A80" s="95" t="s">
        <v>15</v>
      </c>
      <c r="B80" s="96">
        <f t="shared" ref="B80:G80" si="9">SUM(B77:B79)</f>
        <v>0</v>
      </c>
      <c r="C80" s="96">
        <f t="shared" si="9"/>
        <v>0</v>
      </c>
      <c r="D80" s="97">
        <f t="shared" si="9"/>
        <v>0</v>
      </c>
      <c r="E80" s="97">
        <f t="shared" si="9"/>
        <v>0</v>
      </c>
      <c r="F80" s="97">
        <f t="shared" si="9"/>
        <v>0</v>
      </c>
      <c r="G80" s="98">
        <f t="shared" si="9"/>
        <v>0</v>
      </c>
      <c r="H80" s="71"/>
    </row>
    <row r="81" spans="1:8" x14ac:dyDescent="0.2">
      <c r="A81" s="31"/>
      <c r="B81" s="31"/>
      <c r="C81" s="31"/>
      <c r="D81" s="50"/>
      <c r="E81" s="50"/>
      <c r="F81" s="50"/>
      <c r="G81" s="50"/>
    </row>
    <row r="82" spans="1:8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8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">
      <c r="A84" s="85" t="s">
        <v>0</v>
      </c>
      <c r="B84" s="86" t="s">
        <v>3</v>
      </c>
      <c r="C84" s="86" t="s">
        <v>4</v>
      </c>
      <c r="D84" s="87" t="s">
        <v>8</v>
      </c>
      <c r="E84" s="87" t="s">
        <v>9</v>
      </c>
      <c r="F84" s="87" t="s">
        <v>6</v>
      </c>
      <c r="G84" s="88" t="s">
        <v>11</v>
      </c>
    </row>
    <row r="85" spans="1:8" x14ac:dyDescent="0.2">
      <c r="A85" s="84" t="s">
        <v>12</v>
      </c>
      <c r="B85" s="89"/>
      <c r="C85" s="89"/>
      <c r="D85" s="82"/>
      <c r="E85" s="82"/>
      <c r="F85" s="83">
        <f>SUM(D85-E85)</f>
        <v>0</v>
      </c>
      <c r="G85" s="82"/>
    </row>
    <row r="86" spans="1:8" x14ac:dyDescent="0.2">
      <c r="A86" s="84" t="s">
        <v>13</v>
      </c>
      <c r="B86" s="89"/>
      <c r="C86" s="89"/>
      <c r="D86" s="82"/>
      <c r="E86" s="82"/>
      <c r="F86" s="83">
        <f>SUM(D86-E86)</f>
        <v>0</v>
      </c>
      <c r="G86" s="82"/>
    </row>
    <row r="87" spans="1:8" x14ac:dyDescent="0.2">
      <c r="A87" s="84" t="s">
        <v>16</v>
      </c>
      <c r="B87" s="89"/>
      <c r="C87" s="89"/>
      <c r="D87" s="82"/>
      <c r="E87" s="82"/>
      <c r="F87" s="83">
        <f>SUM(D87-E87)</f>
        <v>0</v>
      </c>
      <c r="G87" s="82"/>
    </row>
    <row r="88" spans="1:8" x14ac:dyDescent="0.2">
      <c r="A88" s="84" t="s">
        <v>17</v>
      </c>
      <c r="B88" s="89"/>
      <c r="C88" s="89"/>
      <c r="D88" s="82"/>
      <c r="E88" s="82"/>
      <c r="F88" s="83">
        <f>SUM(D88-E88)</f>
        <v>0</v>
      </c>
      <c r="G88" s="82"/>
    </row>
    <row r="89" spans="1:8" ht="13.5" thickBot="1" x14ac:dyDescent="0.25">
      <c r="A89" s="91" t="s">
        <v>14</v>
      </c>
      <c r="B89" s="99"/>
      <c r="C89" s="99"/>
      <c r="D89" s="82"/>
      <c r="E89" s="93"/>
      <c r="F89" s="94">
        <f>SUM(D89-E89)</f>
        <v>0</v>
      </c>
      <c r="G89" s="93"/>
    </row>
    <row r="90" spans="1:8" ht="13.5" thickBot="1" x14ac:dyDescent="0.25">
      <c r="A90" s="95" t="s">
        <v>15</v>
      </c>
      <c r="B90" s="96">
        <f t="shared" ref="B90:G90" si="10">SUM(B85:B89)</f>
        <v>0</v>
      </c>
      <c r="C90" s="96">
        <f t="shared" si="10"/>
        <v>0</v>
      </c>
      <c r="D90" s="97">
        <f>SUM(D85:D89)</f>
        <v>0</v>
      </c>
      <c r="E90" s="97">
        <f t="shared" si="10"/>
        <v>0</v>
      </c>
      <c r="F90" s="97">
        <f t="shared" si="10"/>
        <v>0</v>
      </c>
      <c r="G90" s="98">
        <f t="shared" si="10"/>
        <v>0</v>
      </c>
      <c r="H90" s="71"/>
    </row>
    <row r="91" spans="1:8" x14ac:dyDescent="0.2">
      <c r="A91" s="31"/>
      <c r="B91" s="31"/>
      <c r="C91" s="31"/>
      <c r="D91" s="50"/>
      <c r="E91" s="50"/>
      <c r="F91" s="50"/>
      <c r="G91" s="50"/>
    </row>
    <row r="92" spans="1:8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8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">
      <c r="A94" s="85" t="s">
        <v>0</v>
      </c>
      <c r="B94" s="86" t="s">
        <v>3</v>
      </c>
      <c r="C94" s="86" t="s">
        <v>4</v>
      </c>
      <c r="D94" s="87" t="s">
        <v>8</v>
      </c>
      <c r="E94" s="87" t="s">
        <v>9</v>
      </c>
      <c r="F94" s="87" t="s">
        <v>6</v>
      </c>
      <c r="G94" s="88" t="s">
        <v>11</v>
      </c>
    </row>
    <row r="95" spans="1:8" x14ac:dyDescent="0.2">
      <c r="A95" s="84" t="s">
        <v>12</v>
      </c>
      <c r="B95" s="89"/>
      <c r="C95" s="89"/>
      <c r="D95" s="82"/>
      <c r="E95" s="82"/>
      <c r="F95" s="83">
        <f>SUM(D95-E95)</f>
        <v>0</v>
      </c>
      <c r="G95" s="82"/>
    </row>
    <row r="96" spans="1:8" x14ac:dyDescent="0.2">
      <c r="A96" s="84" t="s">
        <v>13</v>
      </c>
      <c r="B96" s="89"/>
      <c r="C96" s="89"/>
      <c r="D96" s="82"/>
      <c r="E96" s="82"/>
      <c r="F96" s="83">
        <f>SUM(D96-E96)</f>
        <v>0</v>
      </c>
      <c r="G96" s="82"/>
    </row>
    <row r="97" spans="1:8" ht="13.5" thickBot="1" x14ac:dyDescent="0.25">
      <c r="A97" s="91" t="s">
        <v>14</v>
      </c>
      <c r="B97" s="99"/>
      <c r="C97" s="99"/>
      <c r="D97" s="93"/>
      <c r="E97" s="93"/>
      <c r="F97" s="94">
        <f>SUM(D97-E97)</f>
        <v>0</v>
      </c>
      <c r="G97" s="93"/>
    </row>
    <row r="98" spans="1:8" ht="13.5" thickBot="1" x14ac:dyDescent="0.25">
      <c r="A98" s="95" t="s">
        <v>15</v>
      </c>
      <c r="B98" s="96">
        <f t="shared" ref="B98:G98" si="11">SUM(B95:B97)</f>
        <v>0</v>
      </c>
      <c r="C98" s="96">
        <f t="shared" si="11"/>
        <v>0</v>
      </c>
      <c r="D98" s="97">
        <f t="shared" si="11"/>
        <v>0</v>
      </c>
      <c r="E98" s="97">
        <f t="shared" si="11"/>
        <v>0</v>
      </c>
      <c r="F98" s="97">
        <f t="shared" si="11"/>
        <v>0</v>
      </c>
      <c r="G98" s="98">
        <f t="shared" si="11"/>
        <v>0</v>
      </c>
      <c r="H98" s="71"/>
    </row>
    <row r="99" spans="1:8" x14ac:dyDescent="0.2">
      <c r="A99" s="31"/>
      <c r="B99" s="31"/>
      <c r="C99" s="31"/>
      <c r="D99" s="50"/>
      <c r="E99" s="50"/>
      <c r="F99" s="50"/>
      <c r="G99" s="50"/>
    </row>
    <row r="100" spans="1:8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8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">
      <c r="A102" s="85" t="s">
        <v>0</v>
      </c>
      <c r="B102" s="86" t="s">
        <v>3</v>
      </c>
      <c r="C102" s="86" t="s">
        <v>4</v>
      </c>
      <c r="D102" s="87" t="s">
        <v>8</v>
      </c>
      <c r="E102" s="87" t="s">
        <v>9</v>
      </c>
      <c r="F102" s="87" t="s">
        <v>6</v>
      </c>
      <c r="G102" s="88" t="s">
        <v>11</v>
      </c>
    </row>
    <row r="103" spans="1:8" x14ac:dyDescent="0.2">
      <c r="A103" s="84" t="s">
        <v>12</v>
      </c>
      <c r="B103" s="89"/>
      <c r="C103" s="89"/>
      <c r="D103" s="82"/>
      <c r="E103" s="82"/>
      <c r="F103" s="83">
        <f>SUM(D103-E103)</f>
        <v>0</v>
      </c>
      <c r="G103" s="82"/>
    </row>
    <row r="104" spans="1:8" x14ac:dyDescent="0.2">
      <c r="A104" s="84" t="s">
        <v>13</v>
      </c>
      <c r="B104" s="89"/>
      <c r="C104" s="89"/>
      <c r="D104" s="82"/>
      <c r="E104" s="82"/>
      <c r="F104" s="83">
        <f t="shared" ref="F104:F107" si="12">SUM(D104-E104)</f>
        <v>0</v>
      </c>
      <c r="G104" s="82"/>
    </row>
    <row r="105" spans="1:8" x14ac:dyDescent="0.2">
      <c r="A105" s="84" t="s">
        <v>16</v>
      </c>
      <c r="B105" s="89"/>
      <c r="C105" s="89"/>
      <c r="D105" s="82"/>
      <c r="E105" s="82"/>
      <c r="F105" s="83">
        <f t="shared" si="12"/>
        <v>0</v>
      </c>
      <c r="G105" s="82"/>
    </row>
    <row r="106" spans="1:8" x14ac:dyDescent="0.2">
      <c r="A106" s="84" t="s">
        <v>17</v>
      </c>
      <c r="B106" s="89"/>
      <c r="C106" s="89"/>
      <c r="D106" s="82"/>
      <c r="E106" s="82"/>
      <c r="F106" s="83">
        <f t="shared" si="12"/>
        <v>0</v>
      </c>
      <c r="G106" s="82"/>
    </row>
    <row r="107" spans="1:8" ht="13.5" thickBot="1" x14ac:dyDescent="0.25">
      <c r="A107" s="91" t="s">
        <v>14</v>
      </c>
      <c r="B107" s="99"/>
      <c r="C107" s="99"/>
      <c r="D107" s="93"/>
      <c r="E107" s="93"/>
      <c r="F107" s="94">
        <f t="shared" si="12"/>
        <v>0</v>
      </c>
      <c r="G107" s="93"/>
    </row>
    <row r="108" spans="1:8" ht="13.5" thickBot="1" x14ac:dyDescent="0.25">
      <c r="A108" s="95" t="s">
        <v>15</v>
      </c>
      <c r="B108" s="96">
        <f t="shared" ref="B108:F108" si="13">SUM(B103:B107)</f>
        <v>0</v>
      </c>
      <c r="C108" s="96">
        <f t="shared" si="13"/>
        <v>0</v>
      </c>
      <c r="D108" s="97">
        <f t="shared" si="13"/>
        <v>0</v>
      </c>
      <c r="E108" s="97">
        <f t="shared" si="13"/>
        <v>0</v>
      </c>
      <c r="F108" s="97">
        <f t="shared" si="13"/>
        <v>0</v>
      </c>
      <c r="G108" s="98">
        <f>SUM(G103:G107)</f>
        <v>0</v>
      </c>
      <c r="H108" s="71"/>
    </row>
    <row r="109" spans="1:8" x14ac:dyDescent="0.2">
      <c r="A109" s="31"/>
      <c r="B109" s="31"/>
      <c r="C109" s="31"/>
      <c r="D109" s="50"/>
      <c r="E109" s="50"/>
      <c r="F109" s="50"/>
      <c r="G109" s="50"/>
    </row>
    <row r="110" spans="1:8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8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">
      <c r="A112" s="85" t="s">
        <v>0</v>
      </c>
      <c r="B112" s="86" t="s">
        <v>3</v>
      </c>
      <c r="C112" s="86" t="s">
        <v>4</v>
      </c>
      <c r="D112" s="87" t="s">
        <v>8</v>
      </c>
      <c r="E112" s="87" t="s">
        <v>9</v>
      </c>
      <c r="F112" s="87" t="s">
        <v>6</v>
      </c>
      <c r="G112" s="88" t="s">
        <v>11</v>
      </c>
    </row>
    <row r="113" spans="1:8" x14ac:dyDescent="0.2">
      <c r="A113" s="84" t="s">
        <v>12</v>
      </c>
      <c r="B113" s="89"/>
      <c r="C113" s="89"/>
      <c r="D113" s="82"/>
      <c r="E113" s="82"/>
      <c r="F113" s="105">
        <f>SUM(D113-E113)</f>
        <v>0</v>
      </c>
      <c r="G113" s="82"/>
    </row>
    <row r="114" spans="1:8" ht="13.5" thickBot="1" x14ac:dyDescent="0.25">
      <c r="A114" s="91" t="s">
        <v>14</v>
      </c>
      <c r="B114" s="99"/>
      <c r="C114" s="99"/>
      <c r="D114" s="93"/>
      <c r="E114" s="93"/>
      <c r="F114" s="94">
        <f>SUM(D114-E114)</f>
        <v>0</v>
      </c>
      <c r="G114" s="93"/>
    </row>
    <row r="115" spans="1:8" ht="13.5" thickBot="1" x14ac:dyDescent="0.25">
      <c r="A115" s="95" t="s">
        <v>15</v>
      </c>
      <c r="B115" s="96">
        <f t="shared" ref="B115:G115" si="14">SUM(B113:B114)</f>
        <v>0</v>
      </c>
      <c r="C115" s="96">
        <f t="shared" si="14"/>
        <v>0</v>
      </c>
      <c r="D115" s="97">
        <f t="shared" si="14"/>
        <v>0</v>
      </c>
      <c r="E115" s="97">
        <f t="shared" si="14"/>
        <v>0</v>
      </c>
      <c r="F115" s="97">
        <f t="shared" si="14"/>
        <v>0</v>
      </c>
      <c r="G115" s="98">
        <f t="shared" si="14"/>
        <v>0</v>
      </c>
      <c r="H115" s="71"/>
    </row>
    <row r="116" spans="1:8" x14ac:dyDescent="0.2">
      <c r="A116" s="25"/>
      <c r="B116" s="25"/>
      <c r="C116" s="25"/>
      <c r="D116" s="50"/>
      <c r="E116" s="50"/>
      <c r="F116" s="50"/>
      <c r="G116" s="50"/>
    </row>
    <row r="117" spans="1:8" x14ac:dyDescent="0.2">
      <c r="A117" s="25"/>
      <c r="B117" s="25"/>
      <c r="C117" s="25"/>
      <c r="D117" s="50"/>
      <c r="E117" s="50"/>
      <c r="F117" s="50"/>
      <c r="G117" s="50"/>
    </row>
    <row r="118" spans="1:8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8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">
      <c r="A120" s="85" t="s">
        <v>0</v>
      </c>
      <c r="B120" s="86" t="s">
        <v>3</v>
      </c>
      <c r="C120" s="86" t="s">
        <v>4</v>
      </c>
      <c r="D120" s="87" t="s">
        <v>8</v>
      </c>
      <c r="E120" s="87" t="s">
        <v>9</v>
      </c>
      <c r="F120" s="87" t="s">
        <v>6</v>
      </c>
      <c r="G120" s="88" t="s">
        <v>11</v>
      </c>
    </row>
    <row r="121" spans="1:8" x14ac:dyDescent="0.2">
      <c r="A121" s="84" t="s">
        <v>12</v>
      </c>
      <c r="B121" s="106"/>
      <c r="C121" s="106"/>
      <c r="D121" s="82"/>
      <c r="E121" s="82"/>
      <c r="F121" s="83">
        <f>SUM(D121-E121)</f>
        <v>0</v>
      </c>
      <c r="G121" s="82"/>
    </row>
    <row r="122" spans="1:8" x14ac:dyDescent="0.2">
      <c r="A122" s="84" t="s">
        <v>13</v>
      </c>
      <c r="B122" s="106"/>
      <c r="C122" s="106"/>
      <c r="D122" s="82"/>
      <c r="E122" s="82"/>
      <c r="F122" s="83">
        <f>SUM(D122-E122)</f>
        <v>0</v>
      </c>
      <c r="G122" s="82"/>
    </row>
    <row r="123" spans="1:8" ht="13.5" thickBot="1" x14ac:dyDescent="0.25">
      <c r="A123" s="91" t="s">
        <v>14</v>
      </c>
      <c r="B123" s="107"/>
      <c r="C123" s="107"/>
      <c r="D123" s="93"/>
      <c r="E123" s="93"/>
      <c r="F123" s="94">
        <f>SUM(D123-E123)</f>
        <v>0</v>
      </c>
      <c r="G123" s="93"/>
    </row>
    <row r="124" spans="1:8" ht="13.5" thickBot="1" x14ac:dyDescent="0.25">
      <c r="A124" s="95" t="s">
        <v>15</v>
      </c>
      <c r="B124" s="96">
        <f t="shared" ref="B124:G124" si="15">SUM(B121:B123)</f>
        <v>0</v>
      </c>
      <c r="C124" s="96">
        <f t="shared" si="15"/>
        <v>0</v>
      </c>
      <c r="D124" s="97">
        <f t="shared" si="15"/>
        <v>0</v>
      </c>
      <c r="E124" s="97">
        <f t="shared" si="15"/>
        <v>0</v>
      </c>
      <c r="F124" s="97">
        <f t="shared" si="15"/>
        <v>0</v>
      </c>
      <c r="G124" s="98">
        <f t="shared" si="15"/>
        <v>0</v>
      </c>
      <c r="H124" s="71"/>
    </row>
    <row r="125" spans="1:8" x14ac:dyDescent="0.2">
      <c r="A125" s="31"/>
      <c r="B125" s="31"/>
      <c r="C125" s="31"/>
      <c r="D125" s="50"/>
      <c r="E125" s="50"/>
      <c r="F125" s="50"/>
      <c r="G125" s="50"/>
    </row>
    <row r="126" spans="1:8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8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">
      <c r="A128" s="85" t="s">
        <v>0</v>
      </c>
      <c r="B128" s="86" t="s">
        <v>3</v>
      </c>
      <c r="C128" s="86" t="s">
        <v>4</v>
      </c>
      <c r="D128" s="87" t="s">
        <v>8</v>
      </c>
      <c r="E128" s="87" t="s">
        <v>9</v>
      </c>
      <c r="F128" s="87" t="s">
        <v>6</v>
      </c>
      <c r="G128" s="88" t="s">
        <v>11</v>
      </c>
    </row>
    <row r="129" spans="1:8" x14ac:dyDescent="0.2">
      <c r="A129" s="84" t="s">
        <v>12</v>
      </c>
      <c r="B129" s="89"/>
      <c r="C129" s="89"/>
      <c r="D129" s="82"/>
      <c r="E129" s="82"/>
      <c r="F129" s="83">
        <f>SUM(D129-E129)</f>
        <v>0</v>
      </c>
      <c r="G129" s="82"/>
    </row>
    <row r="130" spans="1:8" x14ac:dyDescent="0.2">
      <c r="A130" s="84" t="s">
        <v>13</v>
      </c>
      <c r="B130" s="89"/>
      <c r="C130" s="89"/>
      <c r="D130" s="82"/>
      <c r="E130" s="82"/>
      <c r="F130" s="83">
        <f>SUM(D130-E130)</f>
        <v>0</v>
      </c>
      <c r="G130" s="82"/>
    </row>
    <row r="131" spans="1:8" ht="13.5" thickBot="1" x14ac:dyDescent="0.25">
      <c r="A131" s="91" t="s">
        <v>14</v>
      </c>
      <c r="B131" s="99"/>
      <c r="C131" s="99"/>
      <c r="D131" s="93"/>
      <c r="E131" s="93"/>
      <c r="F131" s="94">
        <f>SUM(D131-E131)</f>
        <v>0</v>
      </c>
      <c r="G131" s="93"/>
    </row>
    <row r="132" spans="1:8" ht="13.5" thickBot="1" x14ac:dyDescent="0.25">
      <c r="A132" s="95" t="s">
        <v>15</v>
      </c>
      <c r="B132" s="96">
        <f t="shared" ref="B132:G132" si="16">SUM(B129:B131)</f>
        <v>0</v>
      </c>
      <c r="C132" s="96">
        <f t="shared" si="16"/>
        <v>0</v>
      </c>
      <c r="D132" s="97">
        <f t="shared" si="16"/>
        <v>0</v>
      </c>
      <c r="E132" s="97">
        <f t="shared" si="16"/>
        <v>0</v>
      </c>
      <c r="F132" s="97">
        <f t="shared" si="16"/>
        <v>0</v>
      </c>
      <c r="G132" s="98">
        <f t="shared" si="16"/>
        <v>0</v>
      </c>
      <c r="H132" s="71"/>
    </row>
    <row r="133" spans="1:8" x14ac:dyDescent="0.2">
      <c r="A133" s="31"/>
      <c r="B133" s="31"/>
      <c r="C133" s="31"/>
      <c r="D133" s="50"/>
      <c r="E133" s="50"/>
      <c r="F133" s="50"/>
      <c r="G133" s="50"/>
    </row>
    <row r="134" spans="1:8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8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">
      <c r="A136" s="85" t="s">
        <v>0</v>
      </c>
      <c r="B136" s="86" t="s">
        <v>3</v>
      </c>
      <c r="C136" s="86" t="s">
        <v>4</v>
      </c>
      <c r="D136" s="87" t="s">
        <v>8</v>
      </c>
      <c r="E136" s="87" t="s">
        <v>9</v>
      </c>
      <c r="F136" s="87" t="s">
        <v>6</v>
      </c>
      <c r="G136" s="88" t="s">
        <v>11</v>
      </c>
    </row>
    <row r="137" spans="1:8" x14ac:dyDescent="0.2">
      <c r="A137" s="84" t="s">
        <v>12</v>
      </c>
      <c r="B137" s="89"/>
      <c r="C137" s="89"/>
      <c r="D137" s="82"/>
      <c r="E137" s="82"/>
      <c r="F137" s="83">
        <f>SUM(D137-E137)</f>
        <v>0</v>
      </c>
      <c r="G137" s="82"/>
    </row>
    <row r="138" spans="1:8" x14ac:dyDescent="0.2">
      <c r="A138" s="84" t="s">
        <v>13</v>
      </c>
      <c r="B138" s="89"/>
      <c r="C138" s="89"/>
      <c r="D138" s="82"/>
      <c r="E138" s="82"/>
      <c r="F138" s="83">
        <f>SUM(D138-E138)</f>
        <v>0</v>
      </c>
      <c r="G138" s="82"/>
    </row>
    <row r="139" spans="1:8" ht="13.5" thickBot="1" x14ac:dyDescent="0.25">
      <c r="A139" s="91" t="s">
        <v>14</v>
      </c>
      <c r="B139" s="99"/>
      <c r="C139" s="99"/>
      <c r="D139" s="93"/>
      <c r="E139" s="93"/>
      <c r="F139" s="94">
        <f>SUM(D139-E139)</f>
        <v>0</v>
      </c>
      <c r="G139" s="93"/>
    </row>
    <row r="140" spans="1:8" ht="13.5" thickBot="1" x14ac:dyDescent="0.25">
      <c r="A140" s="95" t="s">
        <v>15</v>
      </c>
      <c r="B140" s="96">
        <f t="shared" ref="B140:G140" si="17">SUM(B137:B139)</f>
        <v>0</v>
      </c>
      <c r="C140" s="96">
        <f t="shared" si="17"/>
        <v>0</v>
      </c>
      <c r="D140" s="97">
        <f t="shared" si="17"/>
        <v>0</v>
      </c>
      <c r="E140" s="97">
        <f t="shared" si="17"/>
        <v>0</v>
      </c>
      <c r="F140" s="97">
        <f t="shared" si="17"/>
        <v>0</v>
      </c>
      <c r="G140" s="98">
        <f t="shared" si="17"/>
        <v>0</v>
      </c>
      <c r="H140" s="71"/>
    </row>
    <row r="141" spans="1:8" x14ac:dyDescent="0.2">
      <c r="A141" s="31"/>
      <c r="B141" s="31"/>
      <c r="C141" s="31"/>
      <c r="D141" s="50"/>
      <c r="E141" s="50"/>
      <c r="F141" s="50"/>
      <c r="G141" s="50"/>
    </row>
    <row r="142" spans="1:8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8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">
      <c r="A144" s="85" t="s">
        <v>0</v>
      </c>
      <c r="B144" s="86" t="s">
        <v>3</v>
      </c>
      <c r="C144" s="86" t="s">
        <v>4</v>
      </c>
      <c r="D144" s="87" t="s">
        <v>8</v>
      </c>
      <c r="E144" s="87" t="s">
        <v>9</v>
      </c>
      <c r="F144" s="87" t="s">
        <v>6</v>
      </c>
      <c r="G144" s="88" t="s">
        <v>11</v>
      </c>
    </row>
    <row r="145" spans="1:8" x14ac:dyDescent="0.2">
      <c r="A145" s="84" t="s">
        <v>13</v>
      </c>
      <c r="B145" s="81"/>
      <c r="C145" s="81"/>
      <c r="D145" s="82"/>
      <c r="E145" s="82"/>
      <c r="F145" s="83">
        <f>SUM(D145-E145)</f>
        <v>0</v>
      </c>
      <c r="G145" s="82"/>
    </row>
    <row r="146" spans="1:8" ht="13.5" thickBot="1" x14ac:dyDescent="0.25">
      <c r="A146" s="91" t="s">
        <v>14</v>
      </c>
      <c r="B146" s="92"/>
      <c r="C146" s="92"/>
      <c r="D146" s="93"/>
      <c r="E146" s="93"/>
      <c r="F146" s="94">
        <f>SUM(D146-E146)</f>
        <v>0</v>
      </c>
      <c r="G146" s="93"/>
    </row>
    <row r="147" spans="1:8" ht="13.5" thickBot="1" x14ac:dyDescent="0.25">
      <c r="A147" s="95" t="s">
        <v>15</v>
      </c>
      <c r="B147" s="96">
        <f t="shared" ref="B147:F147" si="18">SUM(B145:B146)</f>
        <v>0</v>
      </c>
      <c r="C147" s="96">
        <f t="shared" si="18"/>
        <v>0</v>
      </c>
      <c r="D147" s="97">
        <f t="shared" si="18"/>
        <v>0</v>
      </c>
      <c r="E147" s="97">
        <f t="shared" si="18"/>
        <v>0</v>
      </c>
      <c r="F147" s="97">
        <f t="shared" si="18"/>
        <v>0</v>
      </c>
      <c r="G147" s="98">
        <f>SUM(G145:G146)</f>
        <v>0</v>
      </c>
      <c r="H147" s="71"/>
    </row>
    <row r="148" spans="1:8" x14ac:dyDescent="0.2">
      <c r="A148" s="31"/>
      <c r="B148" s="31"/>
      <c r="C148" s="31"/>
      <c r="D148" s="50"/>
      <c r="E148" s="50"/>
      <c r="F148" s="50"/>
      <c r="G148" s="50"/>
    </row>
    <row r="149" spans="1:8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8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">
      <c r="A151" s="85" t="s">
        <v>0</v>
      </c>
      <c r="B151" s="86" t="s">
        <v>3</v>
      </c>
      <c r="C151" s="86" t="s">
        <v>4</v>
      </c>
      <c r="D151" s="87" t="s">
        <v>8</v>
      </c>
      <c r="E151" s="87" t="s">
        <v>9</v>
      </c>
      <c r="F151" s="87" t="s">
        <v>6</v>
      </c>
      <c r="G151" s="88" t="s">
        <v>11</v>
      </c>
    </row>
    <row r="152" spans="1:8" x14ac:dyDescent="0.2">
      <c r="A152" s="84" t="s">
        <v>12</v>
      </c>
      <c r="B152" s="89"/>
      <c r="C152" s="89"/>
      <c r="D152" s="82"/>
      <c r="E152" s="82"/>
      <c r="F152" s="105">
        <f>SUM(D152-E152)</f>
        <v>0</v>
      </c>
      <c r="G152" s="82"/>
    </row>
    <row r="153" spans="1:8" x14ac:dyDescent="0.2">
      <c r="A153" s="84" t="s">
        <v>13</v>
      </c>
      <c r="B153" s="89"/>
      <c r="C153" s="89"/>
      <c r="D153" s="82"/>
      <c r="E153" s="82"/>
      <c r="F153" s="105">
        <f>SUM(D153-E153)</f>
        <v>0</v>
      </c>
      <c r="G153" s="82"/>
    </row>
    <row r="154" spans="1:8" x14ac:dyDescent="0.2">
      <c r="A154" s="84" t="s">
        <v>17</v>
      </c>
      <c r="B154" s="89"/>
      <c r="C154" s="89"/>
      <c r="D154" s="82"/>
      <c r="E154" s="82"/>
      <c r="F154" s="105">
        <f>SUM(D154-E154)</f>
        <v>0</v>
      </c>
      <c r="G154" s="82"/>
    </row>
    <row r="155" spans="1:8" ht="13.5" thickBot="1" x14ac:dyDescent="0.25">
      <c r="A155" s="91" t="s">
        <v>14</v>
      </c>
      <c r="B155" s="99"/>
      <c r="C155" s="99"/>
      <c r="D155" s="93"/>
      <c r="E155" s="93"/>
      <c r="F155" s="94">
        <f>SUM(D155-E155)</f>
        <v>0</v>
      </c>
      <c r="G155" s="93"/>
    </row>
    <row r="156" spans="1:8" ht="13.5" thickBot="1" x14ac:dyDescent="0.25">
      <c r="A156" s="95" t="s">
        <v>15</v>
      </c>
      <c r="B156" s="96">
        <f t="shared" ref="B156:G156" si="19">SUM(B152:B155)</f>
        <v>0</v>
      </c>
      <c r="C156" s="96">
        <f t="shared" si="19"/>
        <v>0</v>
      </c>
      <c r="D156" s="97">
        <f t="shared" si="19"/>
        <v>0</v>
      </c>
      <c r="E156" s="97">
        <f t="shared" si="19"/>
        <v>0</v>
      </c>
      <c r="F156" s="97">
        <f t="shared" si="19"/>
        <v>0</v>
      </c>
      <c r="G156" s="98">
        <f t="shared" si="19"/>
        <v>0</v>
      </c>
      <c r="H156" s="71"/>
    </row>
    <row r="157" spans="1:8" x14ac:dyDescent="0.2">
      <c r="A157" s="25"/>
      <c r="B157" s="25"/>
      <c r="C157" s="25"/>
      <c r="D157" s="50"/>
      <c r="E157" s="50"/>
      <c r="F157" s="50"/>
      <c r="G157" s="50"/>
    </row>
    <row r="158" spans="1:8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8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">
      <c r="A160" s="85" t="s">
        <v>0</v>
      </c>
      <c r="B160" s="86" t="s">
        <v>3</v>
      </c>
      <c r="C160" s="86" t="s">
        <v>4</v>
      </c>
      <c r="D160" s="87" t="s">
        <v>8</v>
      </c>
      <c r="E160" s="87" t="s">
        <v>9</v>
      </c>
      <c r="F160" s="87" t="s">
        <v>6</v>
      </c>
      <c r="G160" s="88" t="s">
        <v>11</v>
      </c>
    </row>
    <row r="161" spans="1:8" x14ac:dyDescent="0.2">
      <c r="A161" s="84" t="s">
        <v>12</v>
      </c>
      <c r="B161" s="106"/>
      <c r="C161" s="106"/>
      <c r="D161" s="82"/>
      <c r="E161" s="82"/>
      <c r="F161" s="83">
        <f>SUM(D161-E161)</f>
        <v>0</v>
      </c>
      <c r="G161" s="82"/>
    </row>
    <row r="162" spans="1:8" x14ac:dyDescent="0.2">
      <c r="A162" s="84" t="s">
        <v>13</v>
      </c>
      <c r="B162" s="106"/>
      <c r="C162" s="106"/>
      <c r="D162" s="82"/>
      <c r="E162" s="82"/>
      <c r="F162" s="83">
        <f>SUM(D162-E162)</f>
        <v>0</v>
      </c>
      <c r="G162" s="82"/>
    </row>
    <row r="163" spans="1:8" x14ac:dyDescent="0.2">
      <c r="A163" s="84" t="s">
        <v>17</v>
      </c>
      <c r="B163" s="106"/>
      <c r="C163" s="106"/>
      <c r="D163" s="82"/>
      <c r="E163" s="82"/>
      <c r="F163" s="83">
        <f>SUM(D163-E163)</f>
        <v>0</v>
      </c>
      <c r="G163" s="82"/>
    </row>
    <row r="164" spans="1:8" ht="13.5" thickBot="1" x14ac:dyDescent="0.25">
      <c r="A164" s="91" t="s">
        <v>14</v>
      </c>
      <c r="B164" s="107"/>
      <c r="C164" s="107"/>
      <c r="D164" s="93"/>
      <c r="E164" s="93"/>
      <c r="F164" s="94">
        <f>SUM(D164-E164)</f>
        <v>0</v>
      </c>
      <c r="G164" s="93"/>
    </row>
    <row r="165" spans="1:8" ht="13.5" thickBot="1" x14ac:dyDescent="0.25">
      <c r="A165" s="95" t="s">
        <v>15</v>
      </c>
      <c r="B165" s="96">
        <f t="shared" ref="B165:G165" si="20">SUM(B161:B164)</f>
        <v>0</v>
      </c>
      <c r="C165" s="96">
        <f t="shared" si="20"/>
        <v>0</v>
      </c>
      <c r="D165" s="97">
        <f t="shared" si="20"/>
        <v>0</v>
      </c>
      <c r="E165" s="97">
        <f t="shared" si="20"/>
        <v>0</v>
      </c>
      <c r="F165" s="97">
        <f t="shared" si="20"/>
        <v>0</v>
      </c>
      <c r="G165" s="98">
        <f t="shared" si="20"/>
        <v>0</v>
      </c>
      <c r="H165" s="71"/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">
      <c r="A169" s="85" t="s">
        <v>0</v>
      </c>
      <c r="B169" s="86" t="s">
        <v>3</v>
      </c>
      <c r="C169" s="86" t="s">
        <v>4</v>
      </c>
      <c r="D169" s="87" t="s">
        <v>8</v>
      </c>
      <c r="E169" s="87" t="s">
        <v>9</v>
      </c>
      <c r="F169" s="87" t="s">
        <v>6</v>
      </c>
      <c r="G169" s="88" t="s">
        <v>11</v>
      </c>
    </row>
    <row r="170" spans="1:8" x14ac:dyDescent="0.2">
      <c r="A170" s="84" t="s">
        <v>12</v>
      </c>
      <c r="B170" s="81"/>
      <c r="C170" s="81"/>
      <c r="D170" s="82"/>
      <c r="E170" s="82"/>
      <c r="F170" s="83">
        <f>SUM(D170-E170)</f>
        <v>0</v>
      </c>
      <c r="G170" s="82"/>
    </row>
    <row r="171" spans="1:8" ht="13.5" thickBot="1" x14ac:dyDescent="0.25">
      <c r="A171" s="91" t="s">
        <v>14</v>
      </c>
      <c r="B171" s="92"/>
      <c r="C171" s="92"/>
      <c r="D171" s="93"/>
      <c r="E171" s="93"/>
      <c r="F171" s="94">
        <f>SUM(D171-E171)</f>
        <v>0</v>
      </c>
      <c r="G171" s="93"/>
    </row>
    <row r="172" spans="1:8" ht="13.5" thickBot="1" x14ac:dyDescent="0.25">
      <c r="A172" s="95" t="s">
        <v>15</v>
      </c>
      <c r="B172" s="96">
        <f t="shared" ref="B172:G172" si="21">SUM(B170:B171)</f>
        <v>0</v>
      </c>
      <c r="C172" s="96">
        <f t="shared" si="21"/>
        <v>0</v>
      </c>
      <c r="D172" s="97">
        <f t="shared" si="21"/>
        <v>0</v>
      </c>
      <c r="E172" s="97">
        <f t="shared" si="21"/>
        <v>0</v>
      </c>
      <c r="F172" s="97">
        <f t="shared" si="21"/>
        <v>0</v>
      </c>
      <c r="G172" s="98">
        <f t="shared" si="21"/>
        <v>0</v>
      </c>
      <c r="H172" s="71"/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">
      <c r="A176" s="85" t="s">
        <v>0</v>
      </c>
      <c r="B176" s="86" t="s">
        <v>3</v>
      </c>
      <c r="C176" s="86"/>
      <c r="D176" s="87" t="s">
        <v>8</v>
      </c>
      <c r="E176" s="87" t="s">
        <v>9</v>
      </c>
      <c r="F176" s="87" t="s">
        <v>6</v>
      </c>
      <c r="G176" s="88" t="s">
        <v>11</v>
      </c>
    </row>
    <row r="177" spans="1:8" x14ac:dyDescent="0.2">
      <c r="A177" s="84" t="s">
        <v>12</v>
      </c>
      <c r="B177" s="89"/>
      <c r="C177" s="89"/>
      <c r="D177" s="82"/>
      <c r="E177" s="82"/>
      <c r="F177" s="83">
        <f>SUM(D177-E177)</f>
        <v>0</v>
      </c>
      <c r="G177" s="82"/>
    </row>
    <row r="178" spans="1:8" x14ac:dyDescent="0.2">
      <c r="A178" s="84" t="s">
        <v>13</v>
      </c>
      <c r="B178" s="89"/>
      <c r="C178" s="89"/>
      <c r="D178" s="82"/>
      <c r="E178" s="82"/>
      <c r="F178" s="83">
        <f>SUM(D178-E178)</f>
        <v>0</v>
      </c>
      <c r="G178" s="82"/>
    </row>
    <row r="179" spans="1:8" ht="13.5" thickBot="1" x14ac:dyDescent="0.25">
      <c r="A179" s="91" t="s">
        <v>14</v>
      </c>
      <c r="B179" s="99"/>
      <c r="C179" s="99"/>
      <c r="D179" s="93"/>
      <c r="E179" s="93"/>
      <c r="F179" s="94">
        <f>SUM(D179-E179)</f>
        <v>0</v>
      </c>
      <c r="G179" s="93"/>
    </row>
    <row r="180" spans="1:8" ht="13.5" thickBot="1" x14ac:dyDescent="0.25">
      <c r="A180" s="95" t="s">
        <v>15</v>
      </c>
      <c r="B180" s="96">
        <f t="shared" ref="B180:G180" si="22">SUM(B177:B179)</f>
        <v>0</v>
      </c>
      <c r="C180" s="96">
        <f t="shared" si="22"/>
        <v>0</v>
      </c>
      <c r="D180" s="97">
        <f t="shared" si="22"/>
        <v>0</v>
      </c>
      <c r="E180" s="97">
        <f t="shared" si="22"/>
        <v>0</v>
      </c>
      <c r="F180" s="97">
        <f t="shared" si="22"/>
        <v>0</v>
      </c>
      <c r="G180" s="98">
        <f t="shared" si="22"/>
        <v>0</v>
      </c>
      <c r="H180" s="71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">
      <c r="A184" s="85" t="s">
        <v>0</v>
      </c>
      <c r="B184" s="86" t="s">
        <v>3</v>
      </c>
      <c r="C184" s="86" t="s">
        <v>4</v>
      </c>
      <c r="D184" s="87" t="s">
        <v>8</v>
      </c>
      <c r="E184" s="87" t="s">
        <v>9</v>
      </c>
      <c r="F184" s="87" t="s">
        <v>6</v>
      </c>
      <c r="G184" s="88" t="s">
        <v>11</v>
      </c>
    </row>
    <row r="185" spans="1:8" x14ac:dyDescent="0.2">
      <c r="A185" s="84" t="s">
        <v>12</v>
      </c>
      <c r="B185" s="89"/>
      <c r="C185" s="89"/>
      <c r="D185" s="82"/>
      <c r="E185" s="82"/>
      <c r="F185" s="83">
        <f>SUM(D185-E185)</f>
        <v>0</v>
      </c>
      <c r="G185" s="82"/>
    </row>
    <row r="186" spans="1:8" x14ac:dyDescent="0.2">
      <c r="A186" s="84" t="s">
        <v>13</v>
      </c>
      <c r="B186" s="89"/>
      <c r="C186" s="89"/>
      <c r="D186" s="82"/>
      <c r="E186" s="82"/>
      <c r="F186" s="83">
        <f>SUM(D186-E186)</f>
        <v>0</v>
      </c>
      <c r="G186" s="82"/>
    </row>
    <row r="187" spans="1:8" x14ac:dyDescent="0.2">
      <c r="A187" s="84" t="s">
        <v>17</v>
      </c>
      <c r="B187" s="89"/>
      <c r="C187" s="89"/>
      <c r="D187" s="82"/>
      <c r="E187" s="82"/>
      <c r="F187" s="83">
        <f>SUM(D187-E187)</f>
        <v>0</v>
      </c>
      <c r="G187" s="82"/>
    </row>
    <row r="188" spans="1:8" ht="13.5" thickBot="1" x14ac:dyDescent="0.25">
      <c r="A188" s="91" t="s">
        <v>14</v>
      </c>
      <c r="B188" s="99"/>
      <c r="C188" s="99"/>
      <c r="D188" s="93"/>
      <c r="E188" s="93"/>
      <c r="F188" s="94">
        <f>SUM(D188-E188)</f>
        <v>0</v>
      </c>
      <c r="G188" s="93"/>
    </row>
    <row r="189" spans="1:8" ht="13.5" thickBot="1" x14ac:dyDescent="0.25">
      <c r="A189" s="95" t="s">
        <v>15</v>
      </c>
      <c r="B189" s="96">
        <f t="shared" ref="B189:G189" si="23">SUM(B185:B188)</f>
        <v>0</v>
      </c>
      <c r="C189" s="96">
        <f t="shared" si="23"/>
        <v>0</v>
      </c>
      <c r="D189" s="97">
        <f t="shared" si="23"/>
        <v>0</v>
      </c>
      <c r="E189" s="97">
        <f t="shared" si="23"/>
        <v>0</v>
      </c>
      <c r="F189" s="97">
        <f t="shared" si="23"/>
        <v>0</v>
      </c>
      <c r="G189" s="98">
        <f t="shared" si="23"/>
        <v>0</v>
      </c>
      <c r="H189" s="71"/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">
      <c r="A193" s="85" t="s">
        <v>0</v>
      </c>
      <c r="B193" s="86" t="s">
        <v>3</v>
      </c>
      <c r="C193" s="86" t="s">
        <v>4</v>
      </c>
      <c r="D193" s="87" t="s">
        <v>8</v>
      </c>
      <c r="E193" s="87" t="s">
        <v>9</v>
      </c>
      <c r="F193" s="87" t="s">
        <v>6</v>
      </c>
      <c r="G193" s="88" t="s">
        <v>11</v>
      </c>
    </row>
    <row r="194" spans="1:8" x14ac:dyDescent="0.2">
      <c r="A194" s="84" t="s">
        <v>12</v>
      </c>
      <c r="B194" s="89"/>
      <c r="C194" s="89"/>
      <c r="D194" s="83"/>
      <c r="E194" s="83"/>
      <c r="F194" s="83">
        <f>SUM(D194-E194)</f>
        <v>0</v>
      </c>
      <c r="G194" s="82"/>
    </row>
    <row r="195" spans="1:8" x14ac:dyDescent="0.2">
      <c r="A195" s="84" t="s">
        <v>13</v>
      </c>
      <c r="B195" s="89"/>
      <c r="C195" s="89"/>
      <c r="D195" s="83"/>
      <c r="E195" s="83"/>
      <c r="F195" s="83">
        <f>SUM(D195-E195)</f>
        <v>0</v>
      </c>
      <c r="G195" s="82"/>
    </row>
    <row r="196" spans="1:8" x14ac:dyDescent="0.2">
      <c r="A196" s="84" t="s">
        <v>17</v>
      </c>
      <c r="B196" s="89"/>
      <c r="C196" s="89"/>
      <c r="D196" s="83"/>
      <c r="E196" s="83"/>
      <c r="F196" s="83">
        <f>SUM(D196-E196)</f>
        <v>0</v>
      </c>
      <c r="G196" s="82"/>
    </row>
    <row r="197" spans="1:8" ht="13.5" thickBot="1" x14ac:dyDescent="0.25">
      <c r="A197" s="91" t="s">
        <v>14</v>
      </c>
      <c r="B197" s="99"/>
      <c r="C197" s="99"/>
      <c r="D197" s="94"/>
      <c r="E197" s="94"/>
      <c r="F197" s="94">
        <f>SUM(D197-E197)</f>
        <v>0</v>
      </c>
      <c r="G197" s="93"/>
    </row>
    <row r="198" spans="1:8" ht="13.5" thickBot="1" x14ac:dyDescent="0.25">
      <c r="A198" s="95" t="s">
        <v>15</v>
      </c>
      <c r="B198" s="96">
        <f t="shared" ref="B198:F198" si="24">SUM(B194:B197)</f>
        <v>0</v>
      </c>
      <c r="C198" s="96">
        <f t="shared" si="24"/>
        <v>0</v>
      </c>
      <c r="D198" s="97">
        <f t="shared" si="24"/>
        <v>0</v>
      </c>
      <c r="E198" s="97">
        <f t="shared" si="24"/>
        <v>0</v>
      </c>
      <c r="F198" s="97">
        <f t="shared" si="24"/>
        <v>0</v>
      </c>
      <c r="G198" s="98">
        <f>SUM(G194:G197)</f>
        <v>0</v>
      </c>
      <c r="H198" s="71"/>
    </row>
    <row r="199" spans="1:8" x14ac:dyDescent="0.2">
      <c r="A199" s="31"/>
      <c r="B199" s="31"/>
      <c r="C199" s="31"/>
      <c r="D199" s="50"/>
      <c r="E199" s="50"/>
      <c r="F199" s="50"/>
      <c r="G199" s="50"/>
    </row>
    <row r="200" spans="1:8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8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">
      <c r="A202" s="85" t="s">
        <v>0</v>
      </c>
      <c r="B202" s="86" t="s">
        <v>3</v>
      </c>
      <c r="C202" s="86" t="s">
        <v>4</v>
      </c>
      <c r="D202" s="87" t="s">
        <v>8</v>
      </c>
      <c r="E202" s="87" t="s">
        <v>9</v>
      </c>
      <c r="F202" s="87" t="s">
        <v>6</v>
      </c>
      <c r="G202" s="88" t="s">
        <v>11</v>
      </c>
    </row>
    <row r="203" spans="1:8" x14ac:dyDescent="0.2">
      <c r="A203" s="84" t="s">
        <v>12</v>
      </c>
      <c r="B203" s="89"/>
      <c r="C203" s="89"/>
      <c r="D203" s="82"/>
      <c r="E203" s="82"/>
      <c r="F203" s="83">
        <f>SUM(D203-E203)</f>
        <v>0</v>
      </c>
      <c r="G203" s="82"/>
    </row>
    <row r="204" spans="1:8" x14ac:dyDescent="0.2">
      <c r="A204" s="84" t="s">
        <v>13</v>
      </c>
      <c r="B204" s="89"/>
      <c r="C204" s="89"/>
      <c r="D204" s="82"/>
      <c r="E204" s="82"/>
      <c r="F204" s="83">
        <f>SUM(D204-E204)</f>
        <v>0</v>
      </c>
      <c r="G204" s="82"/>
    </row>
    <row r="205" spans="1:8" x14ac:dyDescent="0.2">
      <c r="A205" s="84" t="s">
        <v>16</v>
      </c>
      <c r="B205" s="89"/>
      <c r="C205" s="89"/>
      <c r="D205" s="82"/>
      <c r="E205" s="82"/>
      <c r="F205" s="83">
        <f>SUM(D205-E205)</f>
        <v>0</v>
      </c>
      <c r="G205" s="82"/>
    </row>
    <row r="206" spans="1:8" x14ac:dyDescent="0.2">
      <c r="A206" s="84" t="s">
        <v>17</v>
      </c>
      <c r="B206" s="89"/>
      <c r="C206" s="89"/>
      <c r="D206" s="82"/>
      <c r="E206" s="82"/>
      <c r="F206" s="83">
        <f>SUM(D206-E206)</f>
        <v>0</v>
      </c>
      <c r="G206" s="82"/>
    </row>
    <row r="207" spans="1:8" ht="13.5" thickBot="1" x14ac:dyDescent="0.25">
      <c r="A207" s="91" t="s">
        <v>14</v>
      </c>
      <c r="B207" s="99"/>
      <c r="C207" s="99"/>
      <c r="D207" s="93"/>
      <c r="E207" s="93"/>
      <c r="F207" s="94">
        <f>SUM(D207-E207)</f>
        <v>0</v>
      </c>
      <c r="G207" s="93"/>
    </row>
    <row r="208" spans="1:8" ht="13.5" thickBot="1" x14ac:dyDescent="0.25">
      <c r="A208" s="95" t="s">
        <v>15</v>
      </c>
      <c r="B208" s="96">
        <f t="shared" ref="B208:G208" si="25">SUM(B203:B207)</f>
        <v>0</v>
      </c>
      <c r="C208" s="96">
        <f t="shared" si="25"/>
        <v>0</v>
      </c>
      <c r="D208" s="97">
        <f t="shared" si="25"/>
        <v>0</v>
      </c>
      <c r="E208" s="97">
        <f t="shared" si="25"/>
        <v>0</v>
      </c>
      <c r="F208" s="97">
        <f t="shared" si="25"/>
        <v>0</v>
      </c>
      <c r="G208" s="98">
        <f t="shared" si="25"/>
        <v>0</v>
      </c>
      <c r="H208" s="71"/>
    </row>
    <row r="209" spans="1:8" x14ac:dyDescent="0.2">
      <c r="A209" s="31"/>
      <c r="B209" s="31"/>
      <c r="C209" s="31"/>
      <c r="D209" s="50"/>
      <c r="E209" s="50"/>
      <c r="F209" s="50"/>
      <c r="G209" s="50"/>
    </row>
    <row r="210" spans="1:8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8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">
      <c r="A212" s="85" t="s">
        <v>0</v>
      </c>
      <c r="B212" s="86" t="s">
        <v>3</v>
      </c>
      <c r="C212" s="86" t="s">
        <v>4</v>
      </c>
      <c r="D212" s="87" t="s">
        <v>8</v>
      </c>
      <c r="E212" s="87" t="s">
        <v>9</v>
      </c>
      <c r="F212" s="87" t="s">
        <v>6</v>
      </c>
      <c r="G212" s="88" t="s">
        <v>11</v>
      </c>
    </row>
    <row r="213" spans="1:8" x14ac:dyDescent="0.2">
      <c r="A213" s="84" t="s">
        <v>12</v>
      </c>
      <c r="B213" s="106"/>
      <c r="C213" s="106"/>
      <c r="D213" s="82"/>
      <c r="E213" s="82"/>
      <c r="F213" s="83">
        <f>SUM(D213-E213)</f>
        <v>0</v>
      </c>
      <c r="G213" s="82"/>
    </row>
    <row r="214" spans="1:8" x14ac:dyDescent="0.2">
      <c r="A214" s="84" t="s">
        <v>13</v>
      </c>
      <c r="B214" s="106"/>
      <c r="C214" s="106"/>
      <c r="D214" s="82"/>
      <c r="E214" s="82"/>
      <c r="F214" s="83">
        <f>SUM(D214-E214)</f>
        <v>0</v>
      </c>
      <c r="G214" s="82"/>
    </row>
    <row r="215" spans="1:8" x14ac:dyDescent="0.2">
      <c r="A215" s="84" t="s">
        <v>16</v>
      </c>
      <c r="B215" s="106"/>
      <c r="C215" s="106"/>
      <c r="D215" s="82"/>
      <c r="E215" s="82"/>
      <c r="F215" s="83">
        <f>SUM(D215-E215)</f>
        <v>0</v>
      </c>
      <c r="G215" s="82"/>
    </row>
    <row r="216" spans="1:8" ht="13.5" thickBot="1" x14ac:dyDescent="0.25">
      <c r="A216" s="91" t="s">
        <v>14</v>
      </c>
      <c r="B216" s="107"/>
      <c r="C216" s="107"/>
      <c r="D216" s="93"/>
      <c r="E216" s="93"/>
      <c r="F216" s="94">
        <f>SUM(D216-E216)</f>
        <v>0</v>
      </c>
      <c r="G216" s="93"/>
    </row>
    <row r="217" spans="1:8" ht="13.5" thickBot="1" x14ac:dyDescent="0.25">
      <c r="A217" s="95" t="s">
        <v>15</v>
      </c>
      <c r="B217" s="96">
        <f t="shared" ref="B217:G217" si="26">SUM(B213:B216)</f>
        <v>0</v>
      </c>
      <c r="C217" s="96">
        <f t="shared" si="26"/>
        <v>0</v>
      </c>
      <c r="D217" s="97">
        <f t="shared" si="26"/>
        <v>0</v>
      </c>
      <c r="E217" s="97">
        <f t="shared" si="26"/>
        <v>0</v>
      </c>
      <c r="F217" s="97">
        <f t="shared" si="26"/>
        <v>0</v>
      </c>
      <c r="G217" s="98">
        <f t="shared" si="26"/>
        <v>0</v>
      </c>
      <c r="H217" s="71"/>
    </row>
    <row r="218" spans="1:8" x14ac:dyDescent="0.2">
      <c r="A218" s="31"/>
      <c r="B218" s="31"/>
      <c r="C218" s="31"/>
      <c r="D218" s="50"/>
      <c r="E218" s="50"/>
      <c r="F218" s="50"/>
      <c r="G218" s="50"/>
    </row>
    <row r="219" spans="1:8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8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">
      <c r="A221" s="85" t="s">
        <v>0</v>
      </c>
      <c r="B221" s="86" t="s">
        <v>3</v>
      </c>
      <c r="C221" s="86" t="s">
        <v>4</v>
      </c>
      <c r="D221" s="87" t="s">
        <v>8</v>
      </c>
      <c r="E221" s="87" t="s">
        <v>9</v>
      </c>
      <c r="F221" s="87" t="s">
        <v>6</v>
      </c>
      <c r="G221" s="88" t="s">
        <v>11</v>
      </c>
    </row>
    <row r="222" spans="1:8" x14ac:dyDescent="0.2">
      <c r="A222" s="84" t="s">
        <v>12</v>
      </c>
      <c r="B222" s="108"/>
      <c r="C222" s="108"/>
      <c r="D222" s="82"/>
      <c r="E222" s="82"/>
      <c r="F222" s="83">
        <f>SUM(D222-E222)</f>
        <v>0</v>
      </c>
      <c r="G222" s="82"/>
    </row>
    <row r="223" spans="1:8" ht="13.5" thickBot="1" x14ac:dyDescent="0.25">
      <c r="A223" s="91" t="s">
        <v>13</v>
      </c>
      <c r="B223" s="109"/>
      <c r="C223" s="109"/>
      <c r="D223" s="93"/>
      <c r="E223" s="93"/>
      <c r="F223" s="94">
        <f>SUM(D223-E223)</f>
        <v>0</v>
      </c>
      <c r="G223" s="93"/>
    </row>
    <row r="224" spans="1:8" ht="13.5" thickBot="1" x14ac:dyDescent="0.25">
      <c r="A224" s="95" t="s">
        <v>15</v>
      </c>
      <c r="B224" s="96">
        <f t="shared" ref="B224:G224" si="27">SUM(B222:B223)</f>
        <v>0</v>
      </c>
      <c r="C224" s="96">
        <f t="shared" si="27"/>
        <v>0</v>
      </c>
      <c r="D224" s="97">
        <f t="shared" si="27"/>
        <v>0</v>
      </c>
      <c r="E224" s="97">
        <f t="shared" si="27"/>
        <v>0</v>
      </c>
      <c r="F224" s="97">
        <f t="shared" si="27"/>
        <v>0</v>
      </c>
      <c r="G224" s="98">
        <f t="shared" si="27"/>
        <v>0</v>
      </c>
      <c r="H224" s="71"/>
    </row>
    <row r="225" spans="1:8" x14ac:dyDescent="0.2">
      <c r="A225" s="31"/>
      <c r="B225" s="31"/>
      <c r="C225" s="31"/>
      <c r="D225" s="50"/>
      <c r="E225" s="50"/>
      <c r="F225" s="50"/>
      <c r="G225" s="50"/>
    </row>
    <row r="226" spans="1:8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8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">
      <c r="A228" s="85" t="s">
        <v>0</v>
      </c>
      <c r="B228" s="86" t="s">
        <v>3</v>
      </c>
      <c r="C228" s="86" t="s">
        <v>4</v>
      </c>
      <c r="D228" s="87" t="s">
        <v>8</v>
      </c>
      <c r="E228" s="87" t="s">
        <v>9</v>
      </c>
      <c r="F228" s="87" t="s">
        <v>6</v>
      </c>
      <c r="G228" s="88" t="s">
        <v>11</v>
      </c>
    </row>
    <row r="229" spans="1:8" x14ac:dyDescent="0.2">
      <c r="A229" s="84" t="s">
        <v>12</v>
      </c>
      <c r="B229" s="89"/>
      <c r="C229" s="89"/>
      <c r="D229" s="82"/>
      <c r="E229" s="82"/>
      <c r="F229" s="83">
        <f>SUM(D229-E229)</f>
        <v>0</v>
      </c>
      <c r="G229" s="82"/>
    </row>
    <row r="230" spans="1:8" x14ac:dyDescent="0.2">
      <c r="A230" s="84" t="s">
        <v>13</v>
      </c>
      <c r="B230" s="89"/>
      <c r="C230" s="89"/>
      <c r="D230" s="82"/>
      <c r="E230" s="82"/>
      <c r="F230" s="83">
        <f>SUM(D230-E230)</f>
        <v>0</v>
      </c>
      <c r="G230" s="82"/>
    </row>
    <row r="231" spans="1:8" x14ac:dyDescent="0.2">
      <c r="A231" s="84" t="s">
        <v>16</v>
      </c>
      <c r="B231" s="89"/>
      <c r="C231" s="89"/>
      <c r="D231" s="82"/>
      <c r="E231" s="82"/>
      <c r="F231" s="83">
        <f>SUM(D231-E231)</f>
        <v>0</v>
      </c>
      <c r="G231" s="106"/>
    </row>
    <row r="232" spans="1:8" x14ac:dyDescent="0.2">
      <c r="A232" s="84" t="s">
        <v>17</v>
      </c>
      <c r="B232" s="89"/>
      <c r="C232" s="89"/>
      <c r="D232" s="82"/>
      <c r="E232" s="82"/>
      <c r="F232" s="83"/>
      <c r="G232" s="82"/>
    </row>
    <row r="233" spans="1:8" ht="13.5" thickBot="1" x14ac:dyDescent="0.25">
      <c r="A233" s="91" t="s">
        <v>14</v>
      </c>
      <c r="B233" s="99"/>
      <c r="C233" s="99"/>
      <c r="D233" s="82"/>
      <c r="E233" s="82"/>
      <c r="F233" s="83">
        <f>SUM(D233-E233)</f>
        <v>0</v>
      </c>
      <c r="G233" s="93"/>
    </row>
    <row r="234" spans="1:8" ht="13.5" thickBot="1" x14ac:dyDescent="0.25">
      <c r="A234" s="95" t="s">
        <v>15</v>
      </c>
      <c r="B234" s="96">
        <f t="shared" ref="B234:G234" si="28">SUM(B229:B233)</f>
        <v>0</v>
      </c>
      <c r="C234" s="96">
        <f t="shared" si="28"/>
        <v>0</v>
      </c>
      <c r="D234" s="97">
        <f>SUM(D229:D233)</f>
        <v>0</v>
      </c>
      <c r="E234" s="97">
        <f>SUM(E229:E233)</f>
        <v>0</v>
      </c>
      <c r="F234" s="97">
        <f t="shared" si="28"/>
        <v>0</v>
      </c>
      <c r="G234" s="98">
        <f t="shared" si="28"/>
        <v>0</v>
      </c>
      <c r="H234" s="71"/>
    </row>
    <row r="235" spans="1:8" x14ac:dyDescent="0.2">
      <c r="A235" s="31"/>
      <c r="B235" s="31"/>
      <c r="C235" s="31"/>
      <c r="D235" s="50"/>
      <c r="E235" s="50"/>
      <c r="F235" s="50"/>
      <c r="G235" s="50"/>
    </row>
    <row r="236" spans="1:8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8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">
      <c r="A238" s="85" t="s">
        <v>0</v>
      </c>
      <c r="B238" s="86" t="s">
        <v>3</v>
      </c>
      <c r="C238" s="86" t="s">
        <v>4</v>
      </c>
      <c r="D238" s="87" t="s">
        <v>8</v>
      </c>
      <c r="E238" s="87" t="s">
        <v>9</v>
      </c>
      <c r="F238" s="87" t="s">
        <v>6</v>
      </c>
      <c r="G238" s="88" t="s">
        <v>11</v>
      </c>
    </row>
    <row r="239" spans="1:8" x14ac:dyDescent="0.2">
      <c r="A239" s="84" t="s">
        <v>12</v>
      </c>
      <c r="B239" s="89"/>
      <c r="C239" s="89"/>
      <c r="D239" s="82"/>
      <c r="E239" s="82"/>
      <c r="F239" s="83">
        <f>SUM(D239-E239)</f>
        <v>0</v>
      </c>
      <c r="G239" s="82"/>
    </row>
    <row r="240" spans="1:8" x14ac:dyDescent="0.2">
      <c r="A240" s="84" t="s">
        <v>13</v>
      </c>
      <c r="B240" s="89"/>
      <c r="C240" s="89"/>
      <c r="D240" s="82"/>
      <c r="E240" s="82"/>
      <c r="F240" s="83">
        <f>SUM(D240-E240)</f>
        <v>0</v>
      </c>
      <c r="G240" s="82"/>
    </row>
    <row r="241" spans="1:8" ht="13.5" thickBot="1" x14ac:dyDescent="0.25">
      <c r="A241" s="91" t="s">
        <v>14</v>
      </c>
      <c r="B241" s="99"/>
      <c r="C241" s="99"/>
      <c r="D241" s="93"/>
      <c r="E241" s="93"/>
      <c r="F241" s="94">
        <f>SUM(D241-E241)</f>
        <v>0</v>
      </c>
      <c r="G241" s="93"/>
    </row>
    <row r="242" spans="1:8" ht="13.5" thickBot="1" x14ac:dyDescent="0.25">
      <c r="A242" s="95" t="s">
        <v>15</v>
      </c>
      <c r="B242" s="96">
        <f t="shared" ref="B242:G242" si="29">SUM(B239:B241)</f>
        <v>0</v>
      </c>
      <c r="C242" s="96">
        <f t="shared" si="29"/>
        <v>0</v>
      </c>
      <c r="D242" s="97">
        <f t="shared" si="29"/>
        <v>0</v>
      </c>
      <c r="E242" s="97">
        <f t="shared" si="29"/>
        <v>0</v>
      </c>
      <c r="F242" s="97">
        <f t="shared" si="29"/>
        <v>0</v>
      </c>
      <c r="G242" s="98">
        <f t="shared" si="29"/>
        <v>0</v>
      </c>
      <c r="H242" s="71"/>
    </row>
    <row r="243" spans="1:8" x14ac:dyDescent="0.2">
      <c r="A243" s="31"/>
      <c r="B243" s="31"/>
      <c r="C243" s="31"/>
      <c r="D243" s="50"/>
      <c r="E243" s="50"/>
      <c r="F243" s="50"/>
      <c r="G243" s="50"/>
    </row>
    <row r="244" spans="1:8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8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">
      <c r="A246" s="85" t="s">
        <v>0</v>
      </c>
      <c r="B246" s="86" t="s">
        <v>3</v>
      </c>
      <c r="C246" s="86" t="s">
        <v>4</v>
      </c>
      <c r="D246" s="87" t="s">
        <v>8</v>
      </c>
      <c r="E246" s="87" t="s">
        <v>9</v>
      </c>
      <c r="F246" s="87" t="s">
        <v>6</v>
      </c>
      <c r="G246" s="88" t="s">
        <v>11</v>
      </c>
    </row>
    <row r="247" spans="1:8" x14ac:dyDescent="0.2">
      <c r="A247" s="84" t="s">
        <v>12</v>
      </c>
      <c r="B247" s="106"/>
      <c r="C247" s="106"/>
      <c r="D247" s="82"/>
      <c r="E247" s="82"/>
      <c r="F247" s="83">
        <f>SUM(D247-E247)</f>
        <v>0</v>
      </c>
      <c r="G247" s="82"/>
    </row>
    <row r="248" spans="1:8" x14ac:dyDescent="0.2">
      <c r="A248" s="84" t="s">
        <v>13</v>
      </c>
      <c r="B248" s="106"/>
      <c r="C248" s="106"/>
      <c r="D248" s="82"/>
      <c r="E248" s="82"/>
      <c r="F248" s="83">
        <f>SUM(D248-E248)</f>
        <v>0</v>
      </c>
      <c r="G248" s="82"/>
    </row>
    <row r="249" spans="1:8" ht="13.5" thickBot="1" x14ac:dyDescent="0.25">
      <c r="A249" s="91" t="s">
        <v>14</v>
      </c>
      <c r="B249" s="107"/>
      <c r="C249" s="107"/>
      <c r="D249" s="93"/>
      <c r="E249" s="93"/>
      <c r="F249" s="94">
        <f>SUM(D249-E249)</f>
        <v>0</v>
      </c>
      <c r="G249" s="93"/>
    </row>
    <row r="250" spans="1:8" ht="13.5" thickBot="1" x14ac:dyDescent="0.25">
      <c r="A250" s="95" t="s">
        <v>15</v>
      </c>
      <c r="B250" s="96">
        <f t="shared" ref="B250:G250" si="30">SUM(B247:B249)</f>
        <v>0</v>
      </c>
      <c r="C250" s="96">
        <f t="shared" si="30"/>
        <v>0</v>
      </c>
      <c r="D250" s="97">
        <f t="shared" si="30"/>
        <v>0</v>
      </c>
      <c r="E250" s="97">
        <f t="shared" si="30"/>
        <v>0</v>
      </c>
      <c r="F250" s="97">
        <f t="shared" si="30"/>
        <v>0</v>
      </c>
      <c r="G250" s="98">
        <f t="shared" si="30"/>
        <v>0</v>
      </c>
      <c r="H250" s="71"/>
    </row>
    <row r="251" spans="1:8" x14ac:dyDescent="0.2">
      <c r="A251" s="31"/>
      <c r="B251" s="31"/>
      <c r="C251" s="31"/>
      <c r="D251" s="50"/>
      <c r="E251" s="50"/>
      <c r="F251" s="50"/>
      <c r="G251" s="50"/>
    </row>
    <row r="252" spans="1:8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8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">
      <c r="A254" s="85" t="s">
        <v>0</v>
      </c>
      <c r="B254" s="86" t="s">
        <v>3</v>
      </c>
      <c r="C254" s="86" t="s">
        <v>4</v>
      </c>
      <c r="D254" s="87" t="s">
        <v>8</v>
      </c>
      <c r="E254" s="87" t="s">
        <v>9</v>
      </c>
      <c r="F254" s="87" t="s">
        <v>6</v>
      </c>
      <c r="G254" s="88" t="s">
        <v>11</v>
      </c>
    </row>
    <row r="255" spans="1:8" x14ac:dyDescent="0.2">
      <c r="A255" s="84" t="s">
        <v>12</v>
      </c>
      <c r="B255" s="89"/>
      <c r="C255" s="89"/>
      <c r="D255" s="82"/>
      <c r="E255" s="82"/>
      <c r="F255" s="83">
        <f>SUM(D255-E255)</f>
        <v>0</v>
      </c>
      <c r="G255" s="82"/>
    </row>
    <row r="256" spans="1:8" x14ac:dyDescent="0.2">
      <c r="A256" s="84" t="s">
        <v>13</v>
      </c>
      <c r="B256" s="89"/>
      <c r="C256" s="89"/>
      <c r="D256" s="82"/>
      <c r="E256" s="82"/>
      <c r="F256" s="83">
        <f>SUM(D256-E256)</f>
        <v>0</v>
      </c>
      <c r="G256" s="82"/>
    </row>
    <row r="257" spans="1:10" ht="13.5" thickBot="1" x14ac:dyDescent="0.25">
      <c r="A257" s="91" t="s">
        <v>14</v>
      </c>
      <c r="B257" s="99"/>
      <c r="C257" s="99"/>
      <c r="D257" s="93"/>
      <c r="E257" s="93"/>
      <c r="F257" s="94">
        <f>SUM(D257-E257)</f>
        <v>0</v>
      </c>
      <c r="G257" s="93"/>
    </row>
    <row r="258" spans="1:10" ht="13.5" thickBot="1" x14ac:dyDescent="0.25">
      <c r="A258" s="95" t="s">
        <v>15</v>
      </c>
      <c r="B258" s="96">
        <f t="shared" ref="B258:G258" si="31">SUM(B255:B257)</f>
        <v>0</v>
      </c>
      <c r="C258" s="96">
        <f t="shared" si="31"/>
        <v>0</v>
      </c>
      <c r="D258" s="97">
        <f t="shared" si="31"/>
        <v>0</v>
      </c>
      <c r="E258" s="97">
        <f t="shared" si="31"/>
        <v>0</v>
      </c>
      <c r="F258" s="97">
        <f t="shared" si="31"/>
        <v>0</v>
      </c>
      <c r="G258" s="98">
        <f t="shared" si="31"/>
        <v>0</v>
      </c>
      <c r="H258" s="71"/>
    </row>
    <row r="259" spans="1:10" x14ac:dyDescent="0.2">
      <c r="A259" s="13"/>
      <c r="B259" s="13"/>
      <c r="C259" s="13"/>
      <c r="D259" s="39"/>
      <c r="E259" s="39"/>
      <c r="F259" s="39"/>
      <c r="G259" s="39"/>
      <c r="H259" s="58"/>
      <c r="I259" s="1"/>
      <c r="J259" s="72"/>
    </row>
    <row r="260" spans="1:10" ht="15.75" x14ac:dyDescent="0.25">
      <c r="A260" s="128" t="s">
        <v>49</v>
      </c>
      <c r="B260" s="128"/>
      <c r="C260" s="128"/>
      <c r="D260" s="128"/>
      <c r="E260" s="128"/>
      <c r="F260" s="39"/>
      <c r="G260" s="39"/>
      <c r="I260" s="1"/>
      <c r="J260" s="72"/>
    </row>
    <row r="261" spans="1:10" ht="16.5" thickBot="1" x14ac:dyDescent="0.3">
      <c r="A261" s="17"/>
      <c r="B261" s="17"/>
      <c r="C261" s="17"/>
      <c r="D261" s="55"/>
      <c r="E261" s="55"/>
      <c r="F261" s="39"/>
      <c r="G261" s="39"/>
      <c r="I261" s="1"/>
    </row>
    <row r="262" spans="1:10" ht="13.5" thickTop="1" x14ac:dyDescent="0.2">
      <c r="A262" s="129" t="s">
        <v>54</v>
      </c>
      <c r="B262" s="131" t="s">
        <v>67</v>
      </c>
      <c r="C262" s="133" t="s">
        <v>68</v>
      </c>
      <c r="D262" s="123" t="s">
        <v>65</v>
      </c>
      <c r="E262" s="123" t="s">
        <v>64</v>
      </c>
      <c r="F262" s="123" t="s">
        <v>62</v>
      </c>
      <c r="G262" s="125" t="s">
        <v>63</v>
      </c>
    </row>
    <row r="263" spans="1:10" x14ac:dyDescent="0.2">
      <c r="A263" s="139"/>
      <c r="B263" s="140"/>
      <c r="C263" s="141"/>
      <c r="D263" s="137"/>
      <c r="E263" s="137"/>
      <c r="F263" s="137"/>
      <c r="G263" s="138"/>
    </row>
    <row r="264" spans="1:10" x14ac:dyDescent="0.2">
      <c r="A264" s="110"/>
      <c r="B264" s="110"/>
      <c r="C264" s="110"/>
      <c r="D264" s="111"/>
      <c r="E264" s="111"/>
      <c r="F264" s="111"/>
      <c r="G264" s="111"/>
    </row>
    <row r="265" spans="1:10" x14ac:dyDescent="0.2">
      <c r="A265" s="112" t="s">
        <v>12</v>
      </c>
      <c r="B265" s="113">
        <f>SUMIF($A$1:$A$258,"TYPE 1",$B$1:$B$258)</f>
        <v>0</v>
      </c>
      <c r="C265" s="113">
        <f>SUMIF($A$1:$A$258,"TYPE 1",$C$1:$C$258)</f>
        <v>0</v>
      </c>
      <c r="D265" s="111">
        <f>SUMIF($A$1:$A$258,"TYPE 1",$D$1:$D$258)</f>
        <v>0</v>
      </c>
      <c r="E265" s="111">
        <f>SUMIF($A$1:$A$258,"TYPE 1",$E$1:$E$258)</f>
        <v>0</v>
      </c>
      <c r="F265" s="111">
        <f>SUMIF($A$1:$A$258,"TYPE 1",$F$1:$F$258)</f>
        <v>0</v>
      </c>
      <c r="G265" s="111">
        <f>SUMIF($A$1:$A$258,"TYPE 1",$G$1:$G$258)</f>
        <v>0</v>
      </c>
    </row>
    <row r="266" spans="1:10" x14ac:dyDescent="0.2">
      <c r="A266" s="112" t="s">
        <v>13</v>
      </c>
      <c r="B266" s="113">
        <f>SUMIF($A$1:$A$258,"TYPE 2",$B$1:$B$258)</f>
        <v>0</v>
      </c>
      <c r="C266" s="113">
        <f>SUMIF($A$1:$A$258,"TYPE 2",$C$1:$C$258)</f>
        <v>0</v>
      </c>
      <c r="D266" s="111">
        <f>SUMIF($A$1:$A$258,"TYPE 2",$D$1:$D$258)</f>
        <v>0</v>
      </c>
      <c r="E266" s="111">
        <f>SUMIF($A$1:$A$258,"TYPE 2",$E$1:$E$258)</f>
        <v>0</v>
      </c>
      <c r="F266" s="111">
        <f>SUMIF($A$1:$A$258,"TYPE 2",$F$1:$F$258)</f>
        <v>0</v>
      </c>
      <c r="G266" s="111">
        <f>SUMIF($A$1:$A$258,"TYPE 2",$G$1:$G$258)</f>
        <v>0</v>
      </c>
    </row>
    <row r="267" spans="1:10" x14ac:dyDescent="0.2">
      <c r="A267" s="112" t="s">
        <v>16</v>
      </c>
      <c r="B267" s="113">
        <f>SUMIF($A$1:$A$258,"TYPE 3",$B$1:$B$258)</f>
        <v>0</v>
      </c>
      <c r="C267" s="113">
        <f>SUMIF($A$1:$A$258,"TYPE 3",$C$1:$C$258)</f>
        <v>0</v>
      </c>
      <c r="D267" s="111">
        <f>SUMIF($A$1:$A$258,"TYPE 3",$D$1:$D$258)</f>
        <v>0</v>
      </c>
      <c r="E267" s="111">
        <f>SUMIF($A$1:$A$258,"TYPE 3",$E$1:$E$258)</f>
        <v>0</v>
      </c>
      <c r="F267" s="111">
        <f>SUMIF($A$1:$A$258,"TYPE 3",$F$1:$F$258)</f>
        <v>0</v>
      </c>
      <c r="G267" s="111">
        <f>SUMIF($A$1:$A$258,"TYPE 3",$G$1:$G$258)</f>
        <v>0</v>
      </c>
    </row>
    <row r="268" spans="1:10" x14ac:dyDescent="0.2">
      <c r="A268" s="112" t="s">
        <v>17</v>
      </c>
      <c r="B268" s="113">
        <f>SUMIF($A$1:$A$258,"TYPE 4",$B$1:$B$258)</f>
        <v>0</v>
      </c>
      <c r="C268" s="113">
        <f>SUMIF($A$1:$A$258,"TYPE 4",$C$1:$C$258)</f>
        <v>0</v>
      </c>
      <c r="D268" s="111">
        <f>SUMIF($A$1:$A$258,"TYPE 4",$D$1:$D$258)</f>
        <v>0</v>
      </c>
      <c r="E268" s="111">
        <f>SUMIF($A$1:$A$258,"TYPE 4",$E$1:$E$258)</f>
        <v>0</v>
      </c>
      <c r="F268" s="111">
        <f>SUMIF($A$1:$A$258,"TYPE 4",$F$1:$F$258)</f>
        <v>0</v>
      </c>
      <c r="G268" s="111">
        <f>SUMIF($A$1:$A$258,"TYPE 4",$G$1:$G$258)</f>
        <v>0</v>
      </c>
    </row>
    <row r="269" spans="1:10" ht="13.5" thickBot="1" x14ac:dyDescent="0.25">
      <c r="A269" s="114" t="s">
        <v>14</v>
      </c>
      <c r="B269" s="115">
        <f>SUMIF($A$1:$A$258,"TYPE 5",$B$1:$B$258)</f>
        <v>0</v>
      </c>
      <c r="C269" s="115">
        <f>SUMIF($A$1:$A$258,"TYPE 5",$C$1:$C$258)</f>
        <v>0</v>
      </c>
      <c r="D269" s="116">
        <f>SUMIF($A$1:$A$258,"TYPE 5",$D$1:$D$258)</f>
        <v>0</v>
      </c>
      <c r="E269" s="116">
        <f>SUMIF($A$1:$A$258,"TYPE 5",$E$1:$E$258)</f>
        <v>0</v>
      </c>
      <c r="F269" s="116">
        <f>SUMIF($A$1:$A$258,"TYPE 5",$F$1:$F$258)</f>
        <v>0</v>
      </c>
      <c r="G269" s="116">
        <f>SUMIF($A$1:$A$258,"TYPE 5",$G$1:$G$258)</f>
        <v>0</v>
      </c>
    </row>
    <row r="270" spans="1:10" ht="13.5" thickBot="1" x14ac:dyDescent="0.25">
      <c r="A270" s="117" t="s">
        <v>15</v>
      </c>
      <c r="B270" s="118">
        <f>SUM(B265:B269)</f>
        <v>0</v>
      </c>
      <c r="C270" s="118">
        <f t="shared" ref="C270:E270" si="32">SUM(C265:C269)</f>
        <v>0</v>
      </c>
      <c r="D270" s="119">
        <f t="shared" si="32"/>
        <v>0</v>
      </c>
      <c r="E270" s="119">
        <f t="shared" si="32"/>
        <v>0</v>
      </c>
      <c r="F270" s="119">
        <f>SUM(F265:F269)</f>
        <v>0</v>
      </c>
      <c r="G270" s="120">
        <f>SUM(G265:G269)</f>
        <v>0</v>
      </c>
    </row>
    <row r="271" spans="1:10" x14ac:dyDescent="0.2">
      <c r="A271" s="127"/>
      <c r="B271" s="127"/>
      <c r="C271" s="127"/>
      <c r="D271" s="127"/>
      <c r="E271" s="47"/>
      <c r="F271" s="39"/>
      <c r="G271" s="39"/>
    </row>
    <row r="272" spans="1:10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2023</vt:lpstr>
      <vt:lpstr>1st FY 2023</vt:lpstr>
      <vt:lpstr>2nd FY 2023</vt:lpstr>
      <vt:lpstr>3rd FY 2023</vt:lpstr>
      <vt:lpstr>4th FY 2023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Wanda Anderson (DPS)</cp:lastModifiedBy>
  <cp:lastPrinted>2022-10-05T13:18:21Z</cp:lastPrinted>
  <dcterms:created xsi:type="dcterms:W3CDTF">2001-07-11T20:25:32Z</dcterms:created>
  <dcterms:modified xsi:type="dcterms:W3CDTF">2023-01-05T19:23:34Z</dcterms:modified>
</cp:coreProperties>
</file>